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Korisnik\Desktop\PLAN 2026\"/>
    </mc:Choice>
  </mc:AlternateContent>
  <xr:revisionPtr revIDLastSave="0" documentId="13_ncr:1_{1FDFC88A-2FC9-4EB5-B8B2-6F14502C765A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POSEBNI DIO 1" sheetId="15" r:id="rId6"/>
    <sheet name="Račun financiranja po izvorima" sheetId="9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" l="1"/>
  <c r="H25" i="3"/>
  <c r="H24" i="3"/>
  <c r="H11" i="3"/>
  <c r="H10" i="3" s="1"/>
  <c r="G31" i="3"/>
  <c r="G25" i="3"/>
  <c r="G24" i="3"/>
  <c r="G11" i="3"/>
  <c r="G10" i="3" s="1"/>
  <c r="F25" i="3"/>
  <c r="F24" i="3"/>
  <c r="E25" i="3"/>
  <c r="E24" i="3" s="1"/>
  <c r="E11" i="3"/>
  <c r="E10" i="3" s="1"/>
  <c r="F44" i="8" l="1"/>
  <c r="F33" i="8"/>
  <c r="F32" i="8" s="1"/>
  <c r="F12" i="8"/>
  <c r="F11" i="8"/>
  <c r="E44" i="8"/>
  <c r="E33" i="8"/>
  <c r="E32" i="8" s="1"/>
  <c r="E12" i="8"/>
  <c r="E11" i="8"/>
  <c r="F433" i="15"/>
  <c r="F432" i="15"/>
  <c r="F431" i="15" s="1"/>
  <c r="F430" i="15" s="1"/>
  <c r="F392" i="15"/>
  <c r="F388" i="15"/>
  <c r="F387" i="15" s="1"/>
  <c r="F381" i="15" s="1"/>
  <c r="F363" i="15"/>
  <c r="F350" i="15"/>
  <c r="F349" i="15" s="1"/>
  <c r="F348" i="15" s="1"/>
  <c r="F336" i="15"/>
  <c r="F324" i="15"/>
  <c r="F323" i="15" s="1"/>
  <c r="F322" i="15" s="1"/>
  <c r="F271" i="15"/>
  <c r="F260" i="15"/>
  <c r="F254" i="15" s="1"/>
  <c r="F253" i="15" s="1"/>
  <c r="F252" i="15" s="1"/>
  <c r="F235" i="15"/>
  <c r="F234" i="15" s="1"/>
  <c r="F225" i="15"/>
  <c r="F224" i="15" s="1"/>
  <c r="F220" i="15" s="1"/>
  <c r="F219" i="15" s="1"/>
  <c r="F218" i="15" s="1"/>
  <c r="F166" i="15"/>
  <c r="F165" i="15"/>
  <c r="F149" i="15"/>
  <c r="F116" i="15"/>
  <c r="F112" i="15" s="1"/>
  <c r="F103" i="15"/>
  <c r="F102" i="15" s="1"/>
  <c r="F98" i="15" s="1"/>
  <c r="F97" i="15" s="1"/>
  <c r="F96" i="15" s="1"/>
  <c r="F89" i="15"/>
  <c r="F80" i="15"/>
  <c r="F79" i="15" s="1"/>
  <c r="F75" i="15" s="1"/>
  <c r="F74" i="15" s="1"/>
  <c r="F73" i="15" s="1"/>
  <c r="F56" i="15"/>
  <c r="F31" i="15"/>
  <c r="F19" i="15"/>
  <c r="F18" i="15"/>
  <c r="F10" i="15"/>
  <c r="F9" i="15"/>
  <c r="F8" i="15" s="1"/>
  <c r="F7" i="15" s="1"/>
  <c r="F6" i="15" s="1"/>
  <c r="F5" i="15" s="1"/>
  <c r="E433" i="15"/>
  <c r="E432" i="15" s="1"/>
  <c r="E431" i="15" s="1"/>
  <c r="E430" i="15" s="1"/>
  <c r="E392" i="15"/>
  <c r="E388" i="15" s="1"/>
  <c r="E387" i="15" s="1"/>
  <c r="E381" i="15" s="1"/>
  <c r="E363" i="15"/>
  <c r="E349" i="15" s="1"/>
  <c r="E348" i="15" s="1"/>
  <c r="E350" i="15"/>
  <c r="E336" i="15"/>
  <c r="E323" i="15" s="1"/>
  <c r="E322" i="15" s="1"/>
  <c r="E324" i="15"/>
  <c r="E271" i="15"/>
  <c r="E253" i="15" s="1"/>
  <c r="E252" i="15" s="1"/>
  <c r="E260" i="15"/>
  <c r="E254" i="15"/>
  <c r="E235" i="15"/>
  <c r="E234" i="15"/>
  <c r="E225" i="15"/>
  <c r="E224" i="15"/>
  <c r="E220" i="15" s="1"/>
  <c r="E219" i="15" s="1"/>
  <c r="E218" i="15" s="1"/>
  <c r="E166" i="15"/>
  <c r="E165" i="15" s="1"/>
  <c r="E149" i="15"/>
  <c r="E116" i="15"/>
  <c r="E112" i="15"/>
  <c r="E103" i="15"/>
  <c r="E102" i="15"/>
  <c r="E98" i="15"/>
  <c r="E97" i="15"/>
  <c r="E96" i="15" s="1"/>
  <c r="E89" i="15"/>
  <c r="E80" i="15"/>
  <c r="E79" i="15"/>
  <c r="E75" i="15" s="1"/>
  <c r="E74" i="15" s="1"/>
  <c r="E73" i="15" s="1"/>
  <c r="E56" i="15"/>
  <c r="E31" i="15"/>
  <c r="E19" i="15"/>
  <c r="E18" i="15"/>
  <c r="E10" i="15"/>
  <c r="E9" i="15" s="1"/>
  <c r="E8" i="15" s="1"/>
  <c r="E7" i="15" s="1"/>
  <c r="E6" i="15" s="1"/>
  <c r="E5" i="15" s="1"/>
  <c r="J11" i="10" l="1"/>
  <c r="J8" i="10"/>
  <c r="J14" i="10" s="1"/>
  <c r="I11" i="10"/>
  <c r="I14" i="10" s="1"/>
  <c r="I8" i="10"/>
  <c r="C32" i="8" l="1"/>
  <c r="B32" i="8" l="1"/>
  <c r="B33" i="8"/>
  <c r="D44" i="8"/>
  <c r="C44" i="8"/>
  <c r="B44" i="8"/>
  <c r="D33" i="8"/>
  <c r="D32" i="8" s="1"/>
  <c r="C33" i="8"/>
  <c r="D12" i="8"/>
  <c r="D11" i="8" s="1"/>
  <c r="C12" i="8"/>
  <c r="C11" i="8" s="1"/>
  <c r="B12" i="8"/>
  <c r="B11" i="8" s="1"/>
  <c r="D348" i="15"/>
  <c r="D387" i="15"/>
  <c r="D103" i="15"/>
  <c r="D218" i="15" l="1"/>
  <c r="D433" i="15"/>
  <c r="D432" i="15" s="1"/>
  <c r="D431" i="15" s="1"/>
  <c r="D430" i="15" s="1"/>
  <c r="D388" i="15" l="1"/>
  <c r="D381" i="15" s="1"/>
  <c r="D392" i="15"/>
  <c r="D363" i="15"/>
  <c r="D349" i="15" s="1"/>
  <c r="D350" i="15"/>
  <c r="D336" i="15"/>
  <c r="D323" i="15" s="1"/>
  <c r="D322" i="15" s="1"/>
  <c r="D324" i="15"/>
  <c r="D271" i="15"/>
  <c r="D260" i="15"/>
  <c r="D254" i="15" s="1"/>
  <c r="D253" i="15" s="1"/>
  <c r="D252" i="15" s="1"/>
  <c r="D235" i="15"/>
  <c r="D234" i="15" s="1"/>
  <c r="D224" i="15"/>
  <c r="D220" i="15" s="1"/>
  <c r="D219" i="15" s="1"/>
  <c r="D225" i="15"/>
  <c r="D149" i="15" l="1"/>
  <c r="D166" i="15"/>
  <c r="D165" i="15" s="1"/>
  <c r="D102" i="15"/>
  <c r="D98" i="15" s="1"/>
  <c r="D97" i="15" s="1"/>
  <c r="D96" i="15" s="1"/>
  <c r="D5" i="15" s="1"/>
  <c r="D116" i="15"/>
  <c r="D112" i="15" s="1"/>
  <c r="D89" i="15"/>
  <c r="D80" i="15"/>
  <c r="D79" i="15" s="1"/>
  <c r="D75" i="15" s="1"/>
  <c r="D74" i="15" s="1"/>
  <c r="D73" i="15" s="1"/>
  <c r="D56" i="15"/>
  <c r="D31" i="15"/>
  <c r="D19" i="15"/>
  <c r="D18" i="15" s="1"/>
  <c r="D10" i="15"/>
  <c r="D9" i="15" s="1"/>
  <c r="D8" i="15" l="1"/>
  <c r="D7" i="15" s="1"/>
  <c r="D6" i="15" s="1"/>
  <c r="D25" i="3" l="1"/>
  <c r="D31" i="3"/>
  <c r="D24" i="3" l="1"/>
  <c r="F11" i="3"/>
  <c r="F10" i="3" s="1"/>
  <c r="E31" i="3"/>
  <c r="F31" i="3"/>
  <c r="D11" i="3" l="1"/>
  <c r="D10" i="3" s="1"/>
  <c r="F37" i="10" l="1"/>
  <c r="H37" i="10" s="1"/>
  <c r="I34" i="10" s="1"/>
  <c r="I37" i="10" s="1"/>
  <c r="J34" i="10" s="1"/>
  <c r="J37" i="10" s="1"/>
  <c r="J21" i="10"/>
  <c r="I21" i="10"/>
  <c r="H21" i="10"/>
  <c r="G21" i="10"/>
  <c r="F21" i="10"/>
  <c r="H11" i="10"/>
  <c r="G11" i="10"/>
  <c r="F11" i="10"/>
  <c r="H8" i="10"/>
  <c r="G8" i="10"/>
  <c r="F8" i="10"/>
  <c r="G14" i="10" l="1"/>
  <c r="G28" i="10" s="1"/>
  <c r="J22" i="10"/>
  <c r="J28" i="10" s="1"/>
  <c r="J29" i="10" s="1"/>
  <c r="I22" i="10"/>
  <c r="I28" i="10" s="1"/>
  <c r="I29" i="10" s="1"/>
  <c r="H14" i="10"/>
  <c r="H22" i="10" s="1"/>
  <c r="H28" i="10" s="1"/>
  <c r="H29" i="10" s="1"/>
  <c r="F14" i="10"/>
</calcChain>
</file>

<file path=xl/sharedStrings.xml><?xml version="1.0" encoding="utf-8"?>
<sst xmlns="http://schemas.openxmlformats.org/spreadsheetml/2006/main" count="623" uniqueCount="258">
  <si>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</si>
  <si>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</si>
  <si>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</si>
  <si>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</si>
  <si>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</si>
  <si>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</si>
  <si>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</si>
  <si>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</si>
  <si>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</si>
  <si>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</si>
  <si>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</si>
  <si>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</si>
  <si>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</si>
  <si>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</si>
  <si>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</si>
  <si>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</si>
  <si>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</si>
  <si>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</si>
  <si>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</si>
  <si>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</si>
  <si>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</si>
  <si>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II. POSEBNI DIO</t>
  </si>
  <si>
    <t>I. OPĆI DIO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</si>
  <si>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</si>
  <si>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</si>
  <si>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</si>
  <si>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</si>
  <si>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</si>
  <si>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</si>
  <si>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</si>
  <si>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</si>
  <si>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</si>
  <si>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</si>
  <si>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</si>
  <si>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</si>
  <si>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</si>
  <si>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</si>
  <si>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</si>
  <si>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</si>
  <si>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</si>
  <si>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</si>
  <si>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</si>
  <si>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</si>
  <si>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</si>
  <si>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</si>
  <si>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</si>
  <si>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</si>
  <si>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</si>
  <si>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</si>
  <si>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</si>
  <si>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</si>
  <si>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</si>
  <si>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</si>
  <si>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</si>
  <si>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</si>
  <si>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</si>
  <si>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</si>
  <si>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</si>
  <si>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</si>
  <si>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</si>
  <si>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</si>
  <si>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</si>
  <si>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</si>
  <si>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</si>
  <si>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</si>
  <si>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</si>
  <si>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</si>
  <si>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Nakndae građanima</t>
  </si>
  <si>
    <t>25 Vlastiti prihodi</t>
  </si>
  <si>
    <t xml:space="preserve">44 EU fondovi - Pomoći </t>
  </si>
  <si>
    <t>31 Rashodi za zaposlene</t>
  </si>
  <si>
    <t>49 Pomoći iz dr.pr.za plaće te ostale rashode za zaposlene</t>
  </si>
  <si>
    <t>55 Donacije</t>
  </si>
  <si>
    <t>4 Rashodi za nabavu nefinancijske imovine</t>
  </si>
  <si>
    <t>31 Opći prihodi i primici</t>
  </si>
  <si>
    <t>Prihodi od prodaje proizvoda i robe te pruženih usluga</t>
  </si>
  <si>
    <t xml:space="preserve">42 Namjenske tekuće pomoći </t>
  </si>
  <si>
    <t>Vrsta rashoda/ izdataka</t>
  </si>
  <si>
    <t>Tekuće donacije</t>
  </si>
  <si>
    <t>BROJČANA OZNAKA I NAZIV</t>
  </si>
  <si>
    <t>09 OBRAZOVANJE</t>
  </si>
  <si>
    <t>091 Predškolsko I osnovno obrazovanje</t>
  </si>
  <si>
    <t>Plan za 2025.</t>
  </si>
  <si>
    <t>Projekcija 
za 2027.</t>
  </si>
  <si>
    <t>Projekcija proračuna
za 2027.</t>
  </si>
  <si>
    <t>Plan za 2026.</t>
  </si>
  <si>
    <t>FINANCIJSKI PLAN PRORAČUNSKOG KORISNIKA JEDINICE LOKALNE I PODRUČNE (REGIONALNE) SAMOUPRAVE 
ZA 2026. I PROJEKCIJA ZA 2027. I 2028. GODINU</t>
  </si>
  <si>
    <t>Osnovnoškolsko obrazovanje</t>
  </si>
  <si>
    <t>Izvršenje plana 2024.</t>
  </si>
  <si>
    <t>Projekcija 
za 2028.</t>
  </si>
  <si>
    <t>UKUPNO</t>
  </si>
  <si>
    <t>18054001 MATERIJALNI I FINANCIJSKI RASHODI</t>
  </si>
  <si>
    <t>32 Materijalni rashodi</t>
  </si>
  <si>
    <t>321 Naknade troškova zaposlenima</t>
  </si>
  <si>
    <t>3211 Službena putovanja</t>
  </si>
  <si>
    <t>32111 Dnevnice za službeni put u zemlji</t>
  </si>
  <si>
    <t>32113 Naknade za smještaj na službenom putu u zemlji</t>
  </si>
  <si>
    <t>32115 Naknade za prijevoz na službenom putu u zemlji</t>
  </si>
  <si>
    <t>3213 Stručno usavršavanje zaposlenika</t>
  </si>
  <si>
    <t>32131 Seminari, savjetovanja i simpoziji</t>
  </si>
  <si>
    <t>322 Rashodi za materijal i energiju</t>
  </si>
  <si>
    <t>3221 Uredski materijal i ostali materijalni rashodi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</si>
  <si>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</si>
  <si>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</si>
  <si>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</si>
  <si>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</si>
  <si>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</si>
  <si>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 Materijal i sirovine</t>
  </si>
  <si>
    <t>32226 Lijekovi</t>
  </si>
  <si>
    <t>3223 Energija</t>
  </si>
  <si>
    <t>3224 Materijal i dijelovi za tekuće i investicijsko održavanje</t>
  </si>
  <si>
    <t>32242 Materijal i dijelovi za tekuće i investicijsko održavanje postrojenja i opreme</t>
  </si>
  <si>
    <t>3225 Sitni inventar i auto gume</t>
  </si>
  <si>
    <t>32251 Sitni inventar</t>
  </si>
  <si>
    <t>3227 Službena, radna i zaštitna odjeća i obuća</t>
  </si>
  <si>
    <t>32271 Službena, radna i zaštitna odjeća i obuća</t>
  </si>
  <si>
    <t>323 Rashodi za usluge</t>
  </si>
  <si>
    <t>3231 Usluge telefona, pošte i prijevoza</t>
  </si>
  <si>
    <t>32311 Usluge telefona, telefaksa</t>
  </si>
  <si>
    <t>32313 Poštarina (pisma, tiskanice i sl.)</t>
  </si>
  <si>
    <t>3232 Usluge tekućeg i investicijskog održavanja</t>
  </si>
  <si>
    <t>32321 Usluge tekućeg i investicijskog održavanja građevinskih objekata</t>
  </si>
  <si>
    <t>32322 Usluge tekućeg i investicijskog održavanja postrojenja i opreme</t>
  </si>
  <si>
    <t>3234 Komunalne usluge</t>
  </si>
  <si>
    <t>32341 Opskrba vodom</t>
  </si>
  <si>
    <t>32342 Iznošenje i odvoz smeća</t>
  </si>
  <si>
    <t>32343 Deratizacija i dezinsekcija</t>
  </si>
  <si>
    <t>32349 Ostale komunalne usluge</t>
  </si>
  <si>
    <t>3235 Zakupnine i najamnine</t>
  </si>
  <si>
    <t>32354 Licence</t>
  </si>
  <si>
    <t>3236 Zdravstvene i veterinarske usluge</t>
  </si>
  <si>
    <t>32361 Obvezni i preventivni zdravstveni pregledi zaposlenika</t>
  </si>
  <si>
    <t>3237 Intelektualne i osobne usluge</t>
  </si>
  <si>
    <t>32371 Autorski honorari</t>
  </si>
  <si>
    <t>32372 Ugovori o djelu</t>
  </si>
  <si>
    <t>32379 Ostale intelektualne usluge</t>
  </si>
  <si>
    <t>3238 Računalne usluge</t>
  </si>
  <si>
    <t>32381 Usluge ažuriranja računalnih baza</t>
  </si>
  <si>
    <t>32389 Ostale računalne usluge</t>
  </si>
  <si>
    <t>3239 Ostale usluge</t>
  </si>
  <si>
    <t>32391 Grafičke i tiskarske usluge, usluge kopiranja i uvezivanja i slično</t>
  </si>
  <si>
    <t>32396 Usluge čuvanja imovine i osoba</t>
  </si>
  <si>
    <t>32399 Ostale nespomenute usluge</t>
  </si>
  <si>
    <t>329 Ostali nespomenuti rashodi poslovanja</t>
  </si>
  <si>
    <t>3292 Premije osiguranja</t>
  </si>
  <si>
    <t>32922 Premije osiguranja ostale imovine</t>
  </si>
  <si>
    <t>3293 Reprezentacija</t>
  </si>
  <si>
    <t>32931 Reprezentacija</t>
  </si>
  <si>
    <t>3294 Članarine</t>
  </si>
  <si>
    <t>32941 Tuzemne članarine</t>
  </si>
  <si>
    <t>3295 Pristojbe i naknade</t>
  </si>
  <si>
    <t>32959 Ostale pristojbe i naknade</t>
  </si>
  <si>
    <t>3299 Ostali nespomenuti rashodi poslovanja</t>
  </si>
  <si>
    <t>32999 Ostali nespomenuti rashodi poslovanja</t>
  </si>
  <si>
    <t>34 Financijski rashodi</t>
  </si>
  <si>
    <t>343 Ostali financijski rashodi</t>
  </si>
  <si>
    <t>3431 Bankarske usluge i usluge platnog prometa</t>
  </si>
  <si>
    <t>34312 Usluge platnog prometa</t>
  </si>
  <si>
    <t>18054004 REDOVNA DJELATNOST OSNOVNOG OBRAZOVANJA</t>
  </si>
  <si>
    <t>311 Plaće</t>
  </si>
  <si>
    <t>3111 Plaće za redovan rad</t>
  </si>
  <si>
    <t>31111 Plaće za zaposlene</t>
  </si>
  <si>
    <t>312 Ostali rashodi za zaposlene</t>
  </si>
  <si>
    <t>3121 Ostali rashodi za zaposlene</t>
  </si>
  <si>
    <t>31212 Nagrade</t>
  </si>
  <si>
    <t>31213 Darovi</t>
  </si>
  <si>
    <t>31215 Naknade za bolest, invalidnost i smrtni slučaj</t>
  </si>
  <si>
    <t>31216 Regres za godišnji odmor</t>
  </si>
  <si>
    <t>313 Doprinosi na plaće</t>
  </si>
  <si>
    <t>3132 Doprinos za zdravstveno osiguranje</t>
  </si>
  <si>
    <t>31321 Doprinosi za obvezno zdravstveno osiguranje</t>
  </si>
  <si>
    <t>3212 Naknade za prijevoz, za rad na terenu i odvojeni život</t>
  </si>
  <si>
    <t>32121 Naknade za prijevoz na posao i s posla</t>
  </si>
  <si>
    <t>32955 Novčana naknada poslodavca zbog nezapošljavanja osoba s invaliditetom</t>
  </si>
  <si>
    <t>18055002 OSTALI PROJEKTI U OSNOVNOM ŠKOLSTVU</t>
  </si>
  <si>
    <t>Izvor: 11 Opći prihodi i primici</t>
  </si>
  <si>
    <t>32231 Električna energija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</si>
  <si>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</si>
  <si>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</si>
  <si>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</si>
  <si>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37221 Sufinanciranje cijene prijevoza</t>
  </si>
  <si>
    <t>37229 Ostale naknade iz proračuna u naravi</t>
  </si>
  <si>
    <t>Izvor: 29 Višak / manjak prihoda proračunskih korisnika</t>
  </si>
  <si>
    <t>42 Rashodi za nabavu proizvedene dugotrajne imovine</t>
  </si>
  <si>
    <t>422 Postrojenja i oprema</t>
  </si>
  <si>
    <t>32224 Namirnice</t>
  </si>
  <si>
    <t>3721 Naknade građanima i kućanstvima u novcu</t>
  </si>
  <si>
    <t>37219 Ostale naknade iz proračuna u novcu</t>
  </si>
  <si>
    <t>38 Rashodi za donacije, kazne, naknade šteta i kapitalne pomoći</t>
  </si>
  <si>
    <t>381 Tekuće donacije</t>
  </si>
  <si>
    <t>3812 Tekuće donacije u naravi</t>
  </si>
  <si>
    <t>38129 Ostale tekuće donacije u naravi</t>
  </si>
  <si>
    <t>4221 Uredska oprema i namještaj</t>
  </si>
  <si>
    <t>42211 Računala i računalna oprema</t>
  </si>
  <si>
    <t>42212 Uredski namještaj</t>
  </si>
  <si>
    <t>424 Knjige, umjetnička djela i ostale izložbene vrijednosti</t>
  </si>
  <si>
    <t>4241 Knjige u knjižnicama</t>
  </si>
  <si>
    <t>42411 Knjige u knjižnici</t>
  </si>
  <si>
    <t>18055006 PRODUŽENI BORAVAK</t>
  </si>
  <si>
    <t>32373 Usluge odvjetnika i pravnog savjetovanja</t>
  </si>
  <si>
    <t>32363 Laboratorijske usluge</t>
  </si>
  <si>
    <t>32953 Javnobilježničke pristojbe</t>
  </si>
  <si>
    <t>4223 Oprema za održavanje i zaštitu</t>
  </si>
  <si>
    <t>18055021 TEKUĆE I INVESTICIJSKO ODRŽAVANJE IZNAD MINIMALNOG STANDARDA</t>
  </si>
  <si>
    <t>18055023 STRUČNO RAZVOJNE SLUŽBE</t>
  </si>
  <si>
    <t>18055036 ASISTENT U NASTAVI</t>
  </si>
  <si>
    <t>18055037 SUFINANCIRANJE ŠKOLSKOG ŠPORTA</t>
  </si>
  <si>
    <t>32319 Ostale usluge za komunikaciju i prijevoz</t>
  </si>
  <si>
    <t>18055039 NABAVA ŠKOLSKIH UDŽBENIKA</t>
  </si>
  <si>
    <t>18055040 SHEMA ŠKOLSKOG VOĆA</t>
  </si>
  <si>
    <t>18055043 PREHRANA ZA UČENIKE U OSNOVNIM ŠKOLAMA</t>
  </si>
  <si>
    <t>18056002 ŠKOLSKA OPREMA</t>
  </si>
  <si>
    <t>42239 Ostala oprema za održavanje i zaštitu</t>
  </si>
  <si>
    <t>51378 OŠ MONTOVJERNA</t>
  </si>
  <si>
    <t>Izvor: 41 Potpore za decentralizirane izdatke</t>
  </si>
  <si>
    <t>Izvor: 59 Pomoći iz državnog proračuna za plaće te ostale rashode za zaposlene</t>
  </si>
  <si>
    <t>31219 Ostali nenavedeni rashodi za zaposlene</t>
  </si>
  <si>
    <t>Izvor: 65 Donacije i ostali namjenski prihodi proračunskih korisnika</t>
  </si>
  <si>
    <t>32112 Dnevnice za službeni put u inozemstvu</t>
  </si>
  <si>
    <t>32114 Naknade za smještaj na službenom putu u inozemstvu</t>
  </si>
  <si>
    <t>32116 Naknade za prijevoz na službenom putu u inozemstvu</t>
  </si>
  <si>
    <t>37224 Prehrana</t>
  </si>
  <si>
    <t>4226 Sportska i glazbena oprema</t>
  </si>
  <si>
    <t>42261 Sportska oprema</t>
  </si>
  <si>
    <t>Izvor: 99 Višak/manjak prihoda proračunskih korisnika</t>
  </si>
  <si>
    <t>32392 Film i izrada fotografija</t>
  </si>
  <si>
    <t>18055009 UČENIČKA NATJECANJA OSNOVNIH ŠKOLA</t>
  </si>
  <si>
    <t>3291 Naknade za rad predstavničkih i izvršnih tijela, povjerenstava i slično</t>
  </si>
  <si>
    <t>32912 Naknade članovima povjerenstava</t>
  </si>
  <si>
    <t>Izvor: 54 EU fondovi-pomoći</t>
  </si>
  <si>
    <t>Izvor: 52 Namjenske tekuće pomoći</t>
  </si>
  <si>
    <t>4225 Instrumenti, uređaji i strojevi</t>
  </si>
  <si>
    <t>42259 Ostali instrumenti, uređaji i strojevi</t>
  </si>
  <si>
    <t>32952 Sudske pristojbe</t>
  </si>
  <si>
    <t>Izvor: 35 Vlastiti prihodi proračunskih korisnika</t>
  </si>
  <si>
    <t>FINANCIJSKI PLAN PRORAČUNSKOG KORISNIKA OSNOVNE ŠKOLE MONTOVJERNA
ZA 2026. I PROJEKCIJA ZA 2027. I 2028. GODINU</t>
  </si>
  <si>
    <t>1+A:F329,47</t>
  </si>
  <si>
    <t xml:space="preserve">pitat anu zašto se nevide </t>
  </si>
  <si>
    <t>ne vide plaćanja iz viška</t>
  </si>
  <si>
    <t>Izvršenje 2024.</t>
  </si>
  <si>
    <t>Plan 2025.</t>
  </si>
  <si>
    <t>11 Opći prihodi i primici</t>
  </si>
  <si>
    <t>22 Višak/manjak prihoda</t>
  </si>
  <si>
    <t>29 Višak /manjak prihoda proračunskih   korisnika</t>
  </si>
  <si>
    <t>29 Višak/manjak prihoda proračunskih korisnika</t>
  </si>
  <si>
    <t>Izvršenje 2024.*</t>
  </si>
  <si>
    <t>Proračun za 2026.</t>
  </si>
  <si>
    <t>Projekcija proračuna
za 2028.</t>
  </si>
  <si>
    <t>41 Potpore za decentralizirane izdatke</t>
  </si>
  <si>
    <t>35 Vlastiti prihodi</t>
  </si>
  <si>
    <t>39 Višak /manjak proračunskik  korisnika</t>
  </si>
  <si>
    <t xml:space="preserve">52 Namjenske tekuće pomoći </t>
  </si>
  <si>
    <t xml:space="preserve">54 EU fondovi - Pomoći </t>
  </si>
  <si>
    <t>59 Pomoći iz državnog proračuna za plaće te ostale rashode za zaposlene</t>
  </si>
  <si>
    <t>65 Donacije i ostali namjenski prihodi</t>
  </si>
  <si>
    <r>
      <t xml:space="preserve">OSNOVNA ŠKOLA MONTOVJERNA
 PRIJEDLOG FINANCIJSKI PLAN ZA 2026.GODINU S PROJEKCIJAMA ZA 2027. I 2028.
Dubrovnik, </t>
    </r>
    <r>
      <rPr>
        <b/>
        <sz val="20"/>
        <rFont val="Calibri"/>
        <family val="2"/>
        <scheme val="minor"/>
      </rPr>
      <t>24.srpnja</t>
    </r>
    <r>
      <rPr>
        <b/>
        <sz val="20"/>
        <color theme="1"/>
        <rFont val="Calibri"/>
        <family val="2"/>
        <scheme val="minor"/>
      </rPr>
      <t xml:space="preserve"> 2025.</t>
    </r>
  </si>
  <si>
    <t xml:space="preserve">KLASA: 400-01/25-01/15 </t>
  </si>
  <si>
    <t>URBROJ:2117-1-131-02-25-1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</si>
</sst>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5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i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6" fillId="0" borderId="0"/>
    <xf numFmtId="0" fontId="17" fillId="0" borderId="0"/>
    <xf numFmtId="0" fontId="3" fillId="0" borderId="0"/>
    <xf numFmtId="0" fontId="18" fillId="0" borderId="0"/>
    <xf numFmtId="44" fontId="18" fillId="0" borderId="0" applyFont="0" applyFill="0" applyBorder="0" applyAlignment="0" applyProtection="0"/>
    <xf numFmtId="0" fontId="19" fillId="0" borderId="0"/>
    <xf numFmtId="0" fontId="21" fillId="8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7" borderId="0" applyNumberFormat="0" applyBorder="0" applyAlignment="0" applyProtection="0"/>
    <xf numFmtId="0" fontId="20" fillId="0" borderId="0"/>
    <xf numFmtId="0" fontId="19" fillId="5" borderId="6" applyNumberFormat="0" applyAlignment="0" applyProtection="0"/>
    <xf numFmtId="44" fontId="18" fillId="0" borderId="0" applyFont="0" applyFill="0" applyBorder="0" applyAlignment="0" applyProtection="0"/>
    <xf numFmtId="0" fontId="27" fillId="9" borderId="9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0" xfId="0" applyFont="1"/>
    <xf numFmtId="0" fontId="8" fillId="9" borderId="9" xfId="15" applyNumberFormat="1" applyFont="1" applyAlignment="1" applyProtection="1">
      <alignment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/>
    <xf numFmtId="0" fontId="17" fillId="2" borderId="3" xfId="0" applyNumberFormat="1" applyFont="1" applyFill="1" applyBorder="1" applyAlignment="1" applyProtection="1">
      <alignment horizontal="left" vertical="center" wrapText="1"/>
    </xf>
    <xf numFmtId="0" fontId="8" fillId="9" borderId="9" xfId="15" applyNumberFormat="1" applyFont="1" applyAlignment="1" applyProtection="1">
      <alignment horizontal="left" vertical="center" wrapText="1"/>
    </xf>
    <xf numFmtId="0" fontId="8" fillId="9" borderId="9" xfId="15" applyFont="1" applyAlignment="1">
      <alignment horizontal="left" vertical="center"/>
    </xf>
    <xf numFmtId="0" fontId="8" fillId="9" borderId="9" xfId="15" applyNumberFormat="1" applyFont="1" applyAlignment="1" applyProtection="1">
      <alignment horizontal="left" vertical="center"/>
    </xf>
    <xf numFmtId="0" fontId="1" fillId="11" borderId="3" xfId="17" applyNumberFormat="1" applyFont="1" applyBorder="1" applyAlignment="1" applyProtection="1">
      <alignment horizontal="left" vertical="center" wrapText="1"/>
    </xf>
    <xf numFmtId="0" fontId="1" fillId="11" borderId="3" xfId="17" applyNumberFormat="1" applyFont="1" applyBorder="1" applyAlignment="1" applyProtection="1">
      <alignment horizontal="center" vertical="center" wrapText="1"/>
    </xf>
    <xf numFmtId="0" fontId="1" fillId="11" borderId="4" xfId="17" applyNumberFormat="1" applyFont="1" applyBorder="1" applyAlignment="1" applyProtection="1">
      <alignment horizontal="center" vertical="center" wrapText="1"/>
    </xf>
    <xf numFmtId="0" fontId="1" fillId="11" borderId="4" xfId="17" applyNumberFormat="1" applyFont="1" applyBorder="1" applyAlignment="1" applyProtection="1">
      <alignment horizontal="left" vertical="center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4" fontId="32" fillId="0" borderId="0" xfId="0" applyNumberFormat="1" applyFont="1" applyFill="1" applyBorder="1" applyAlignment="1" applyProtection="1">
      <alignment horizontal="center" vertical="center" wrapText="1"/>
    </xf>
    <xf numFmtId="4" fontId="33" fillId="0" borderId="0" xfId="0" applyNumberFormat="1" applyFont="1" applyFill="1" applyBorder="1" applyAlignment="1" applyProtection="1">
      <alignment vertical="center" wrapText="1"/>
    </xf>
    <xf numFmtId="4" fontId="33" fillId="2" borderId="3" xfId="0" applyNumberFormat="1" applyFont="1" applyFill="1" applyBorder="1" applyAlignment="1">
      <alignment horizontal="right"/>
    </xf>
    <xf numFmtId="4" fontId="33" fillId="2" borderId="4" xfId="0" applyNumberFormat="1" applyFont="1" applyFill="1" applyBorder="1" applyAlignment="1">
      <alignment horizontal="right"/>
    </xf>
    <xf numFmtId="4" fontId="31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29" fillId="0" borderId="0" xfId="0" applyNumberFormat="1" applyFont="1"/>
    <xf numFmtId="4" fontId="35" fillId="0" borderId="0" xfId="0" applyNumberFormat="1" applyFont="1" applyFill="1" applyBorder="1" applyAlignment="1" applyProtection="1">
      <alignment horizontal="center" vertical="center" wrapText="1"/>
    </xf>
    <xf numFmtId="4" fontId="6" fillId="9" borderId="9" xfId="15" applyNumberFormat="1" applyFont="1" applyAlignment="1">
      <alignment horizontal="right"/>
    </xf>
    <xf numFmtId="4" fontId="34" fillId="11" borderId="4" xfId="17" applyNumberFormat="1" applyFont="1" applyBorder="1" applyAlignment="1">
      <alignment horizontal="right"/>
    </xf>
    <xf numFmtId="4" fontId="36" fillId="0" borderId="0" xfId="0" applyNumberFormat="1" applyFont="1"/>
    <xf numFmtId="4" fontId="34" fillId="0" borderId="5" xfId="0" applyNumberFormat="1" applyFont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16" fillId="0" borderId="0" xfId="0" applyNumberFormat="1" applyFont="1" applyFill="1" applyBorder="1" applyAlignment="1" applyProtection="1">
      <alignment horizontal="center" vertical="center" wrapText="1"/>
    </xf>
    <xf numFmtId="4" fontId="34" fillId="11" borderId="3" xfId="17" applyNumberFormat="1" applyFont="1" applyBorder="1" applyAlignment="1">
      <alignment horizontal="right"/>
    </xf>
    <xf numFmtId="0" fontId="38" fillId="0" borderId="0" xfId="0" applyFont="1"/>
    <xf numFmtId="4" fontId="39" fillId="0" borderId="0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4" fontId="6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4" fontId="37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0" fontId="40" fillId="0" borderId="0" xfId="0" applyFont="1"/>
    <xf numFmtId="4" fontId="41" fillId="2" borderId="0" xfId="0" applyNumberFormat="1" applyFont="1" applyFill="1" applyAlignment="1">
      <alignment horizontal="right" indent="1"/>
    </xf>
    <xf numFmtId="0" fontId="41" fillId="2" borderId="0" xfId="0" applyFont="1" applyFill="1" applyAlignment="1"/>
    <xf numFmtId="0" fontId="43" fillId="2" borderId="11" xfId="0" applyFont="1" applyFill="1" applyBorder="1" applyAlignment="1">
      <alignment wrapText="1"/>
    </xf>
    <xf numFmtId="4" fontId="43" fillId="2" borderId="11" xfId="0" applyNumberFormat="1" applyFont="1" applyFill="1" applyBorder="1" applyAlignment="1">
      <alignment horizontal="right" wrapText="1" indent="1"/>
    </xf>
    <xf numFmtId="0" fontId="41" fillId="2" borderId="0" xfId="0" applyFont="1" applyFill="1" applyAlignment="1">
      <alignment horizontal="left" indent="1"/>
    </xf>
    <xf numFmtId="4" fontId="33" fillId="2" borderId="11" xfId="0" applyNumberFormat="1" applyFont="1" applyFill="1" applyBorder="1" applyAlignment="1">
      <alignment horizontal="right" wrapText="1" indent="1"/>
    </xf>
    <xf numFmtId="4" fontId="8" fillId="2" borderId="12" xfId="0" applyNumberFormat="1" applyFont="1" applyFill="1" applyBorder="1" applyAlignment="1">
      <alignment horizontal="right" vertical="center" wrapText="1"/>
    </xf>
    <xf numFmtId="4" fontId="42" fillId="2" borderId="12" xfId="0" applyNumberFormat="1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left" vertical="center"/>
    </xf>
    <xf numFmtId="0" fontId="42" fillId="2" borderId="12" xfId="0" applyFont="1" applyFill="1" applyBorder="1" applyAlignment="1">
      <alignment vertical="center" wrapText="1"/>
    </xf>
    <xf numFmtId="0" fontId="0" fillId="0" borderId="1" xfId="0" applyBorder="1" applyAlignment="1"/>
    <xf numFmtId="0" fontId="41" fillId="2" borderId="0" xfId="0" applyFont="1" applyFill="1" applyAlignment="1">
      <alignment horizontal="left" indent="1"/>
    </xf>
    <xf numFmtId="0" fontId="41" fillId="2" borderId="0" xfId="0" applyFont="1" applyFill="1" applyAlignment="1">
      <alignment horizontal="left" indent="1"/>
    </xf>
    <xf numFmtId="0" fontId="1" fillId="13" borderId="3" xfId="0" applyFont="1" applyFill="1" applyBorder="1" applyAlignment="1"/>
    <xf numFmtId="0" fontId="43" fillId="2" borderId="11" xfId="0" applyFont="1" applyFill="1" applyBorder="1" applyAlignment="1">
      <alignment wrapText="1"/>
    </xf>
    <xf numFmtId="4" fontId="5" fillId="13" borderId="3" xfId="0" applyNumberFormat="1" applyFont="1" applyFill="1" applyBorder="1" applyAlignment="1" applyProtection="1">
      <alignment wrapText="1"/>
    </xf>
    <xf numFmtId="0" fontId="27" fillId="12" borderId="11" xfId="18" applyBorder="1" applyAlignment="1">
      <alignment wrapText="1"/>
    </xf>
    <xf numFmtId="4" fontId="27" fillId="12" borderId="11" xfId="18" applyNumberFormat="1" applyBorder="1" applyAlignment="1">
      <alignment horizontal="right" wrapText="1" indent="1"/>
    </xf>
    <xf numFmtId="0" fontId="27" fillId="10" borderId="11" xfId="16" applyBorder="1" applyAlignment="1">
      <alignment wrapText="1"/>
    </xf>
    <xf numFmtId="4" fontId="27" fillId="10" borderId="11" xfId="16" applyNumberFormat="1" applyBorder="1" applyAlignment="1">
      <alignment horizontal="right" wrapText="1" indent="1"/>
    </xf>
    <xf numFmtId="4" fontId="42" fillId="13" borderId="3" xfId="0" applyNumberFormat="1" applyFont="1" applyFill="1" applyBorder="1" applyAlignment="1">
      <alignment horizontal="right" wrapText="1"/>
    </xf>
    <xf numFmtId="4" fontId="42" fillId="13" borderId="3" xfId="0" applyNumberFormat="1" applyFont="1" applyFill="1" applyBorder="1" applyAlignment="1">
      <alignment horizontal="right"/>
    </xf>
    <xf numFmtId="4" fontId="27" fillId="12" borderId="11" xfId="18" applyNumberFormat="1" applyBorder="1" applyAlignment="1">
      <alignment wrapText="1"/>
    </xf>
    <xf numFmtId="4" fontId="27" fillId="10" borderId="11" xfId="16" applyNumberFormat="1" applyBorder="1" applyAlignment="1">
      <alignment wrapText="1"/>
    </xf>
    <xf numFmtId="4" fontId="33" fillId="2" borderId="11" xfId="0" applyNumberFormat="1" applyFont="1" applyFill="1" applyBorder="1" applyAlignment="1">
      <alignment wrapText="1"/>
    </xf>
    <xf numFmtId="4" fontId="44" fillId="2" borderId="0" xfId="0" applyNumberFormat="1" applyFont="1" applyFill="1" applyAlignment="1"/>
    <xf numFmtId="4" fontId="6" fillId="2" borderId="11" xfId="0" applyNumberFormat="1" applyFont="1" applyFill="1" applyBorder="1" applyAlignment="1">
      <alignment wrapText="1"/>
    </xf>
    <xf numFmtId="4" fontId="36" fillId="10" borderId="11" xfId="16" applyNumberFormat="1" applyFont="1" applyBorder="1" applyAlignment="1">
      <alignment wrapText="1"/>
    </xf>
    <xf numFmtId="0" fontId="0" fillId="10" borderId="11" xfId="16" applyFont="1" applyBorder="1" applyAlignment="1">
      <alignment wrapText="1"/>
    </xf>
    <xf numFmtId="4" fontId="36" fillId="12" borderId="11" xfId="18" applyNumberFormat="1" applyFont="1" applyBorder="1" applyAlignment="1">
      <alignment wrapText="1"/>
    </xf>
    <xf numFmtId="4" fontId="8" fillId="2" borderId="12" xfId="0" applyNumberFormat="1" applyFont="1" applyFill="1" applyBorder="1" applyAlignment="1">
      <alignment vertical="center" wrapText="1"/>
    </xf>
    <xf numFmtId="4" fontId="43" fillId="2" borderId="11" xfId="0" applyNumberFormat="1" applyFont="1" applyFill="1" applyBorder="1" applyAlignment="1">
      <alignment wrapText="1"/>
    </xf>
    <xf numFmtId="0" fontId="42" fillId="4" borderId="3" xfId="0" applyNumberFormat="1" applyFont="1" applyFill="1" applyBorder="1" applyAlignment="1" applyProtection="1">
      <alignment horizontal="center" vertical="center" wrapText="1"/>
    </xf>
    <xf numFmtId="0" fontId="42" fillId="4" borderId="4" xfId="0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4" fontId="1" fillId="11" borderId="4" xfId="17" applyNumberFormat="1" applyFont="1" applyBorder="1" applyAlignment="1" applyProtection="1">
      <alignment horizontal="center" vertical="center" wrapText="1"/>
    </xf>
    <xf numFmtId="4" fontId="1" fillId="11" borderId="3" xfId="17" applyNumberFormat="1" applyFont="1" applyBorder="1" applyAlignment="1" applyProtection="1">
      <alignment horizontal="center" vertical="center" wrapText="1"/>
    </xf>
    <xf numFmtId="0" fontId="42" fillId="9" borderId="3" xfId="15" applyNumberFormat="1" applyFont="1" applyBorder="1" applyAlignment="1" applyProtection="1">
      <alignment vertical="center" wrapText="1"/>
    </xf>
    <xf numFmtId="4" fontId="47" fillId="14" borderId="3" xfId="0" applyNumberFormat="1" applyFont="1" applyFill="1" applyBorder="1" applyAlignment="1">
      <alignment wrapText="1"/>
    </xf>
    <xf numFmtId="4" fontId="42" fillId="9" borderId="3" xfId="15" applyNumberFormat="1" applyFont="1" applyBorder="1" applyAlignment="1" applyProtection="1">
      <alignment horizontal="right" vertical="center" wrapText="1"/>
    </xf>
    <xf numFmtId="0" fontId="48" fillId="2" borderId="3" xfId="0" quotePrefix="1" applyFont="1" applyFill="1" applyBorder="1" applyAlignment="1">
      <alignment horizontal="left" vertical="center"/>
    </xf>
    <xf numFmtId="4" fontId="43" fillId="2" borderId="3" xfId="0" applyNumberFormat="1" applyFont="1" applyFill="1" applyBorder="1" applyAlignment="1">
      <alignment horizontal="right"/>
    </xf>
    <xf numFmtId="0" fontId="48" fillId="2" borderId="3" xfId="0" quotePrefix="1" applyFont="1" applyFill="1" applyBorder="1" applyAlignment="1">
      <alignment horizontal="left" vertical="center" wrapText="1"/>
    </xf>
    <xf numFmtId="0" fontId="43" fillId="2" borderId="3" xfId="0" quotePrefix="1" applyFont="1" applyFill="1" applyBorder="1" applyAlignment="1">
      <alignment horizontal="left" vertical="center"/>
    </xf>
    <xf numFmtId="0" fontId="42" fillId="9" borderId="9" xfId="15" applyNumberFormat="1" applyFont="1" applyAlignment="1" applyProtection="1">
      <alignment horizontal="left" vertical="center" wrapText="1"/>
    </xf>
    <xf numFmtId="4" fontId="43" fillId="9" borderId="9" xfId="15" applyNumberFormat="1" applyFont="1" applyAlignment="1">
      <alignment horizontal="right"/>
    </xf>
    <xf numFmtId="4" fontId="33" fillId="9" borderId="9" xfId="15" applyNumberFormat="1" applyFont="1" applyAlignment="1">
      <alignment horizontal="right"/>
    </xf>
    <xf numFmtId="4" fontId="43" fillId="2" borderId="4" xfId="0" applyNumberFormat="1" applyFont="1" applyFill="1" applyBorder="1" applyAlignment="1">
      <alignment horizontal="right"/>
    </xf>
    <xf numFmtId="0" fontId="42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0" fontId="49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42" fillId="9" borderId="10" xfId="15" applyNumberFormat="1" applyFont="1" applyBorder="1" applyAlignment="1" applyProtection="1">
      <alignment vertical="center" wrapText="1"/>
    </xf>
    <xf numFmtId="4" fontId="42" fillId="9" borderId="3" xfId="15" applyNumberFormat="1" applyFont="1" applyBorder="1" applyAlignment="1">
      <alignment horizontal="right"/>
    </xf>
    <xf numFmtId="0" fontId="42" fillId="2" borderId="3" xfId="0" applyNumberFormat="1" applyFont="1" applyFill="1" applyBorder="1" applyAlignment="1" applyProtection="1">
      <alignment vertical="center" wrapText="1"/>
    </xf>
    <xf numFmtId="0" fontId="42" fillId="9" borderId="9" xfId="15" applyNumberFormat="1" applyFont="1" applyAlignment="1" applyProtection="1">
      <alignment vertical="center" wrapText="1"/>
    </xf>
    <xf numFmtId="4" fontId="42" fillId="9" borderId="9" xfId="15" applyNumberFormat="1" applyFont="1" applyAlignment="1">
      <alignment horizontal="right"/>
    </xf>
    <xf numFmtId="0" fontId="43" fillId="2" borderId="3" xfId="0" applyNumberFormat="1" applyFont="1" applyFill="1" applyBorder="1" applyAlignment="1" applyProtection="1">
      <alignment vertical="center" wrapText="1"/>
    </xf>
    <xf numFmtId="0" fontId="42" fillId="0" borderId="3" xfId="0" applyNumberFormat="1" applyFont="1" applyFill="1" applyBorder="1" applyAlignment="1" applyProtection="1">
      <alignment horizontal="center" vertical="center" wrapText="1"/>
    </xf>
    <xf numFmtId="0" fontId="42" fillId="0" borderId="4" xfId="0" applyNumberFormat="1" applyFont="1" applyFill="1" applyBorder="1" applyAlignment="1" applyProtection="1">
      <alignment horizontal="center" vertical="center" wrapText="1"/>
    </xf>
    <xf numFmtId="0" fontId="42" fillId="0" borderId="4" xfId="0" applyNumberFormat="1" applyFont="1" applyFill="1" applyBorder="1" applyAlignment="1" applyProtection="1">
      <alignment horizontal="left" vertical="center" wrapText="1"/>
    </xf>
    <xf numFmtId="4" fontId="42" fillId="0" borderId="3" xfId="0" applyNumberFormat="1" applyFont="1" applyFill="1" applyBorder="1" applyAlignment="1" applyProtection="1">
      <alignment horizontal="center" vertical="center" wrapText="1"/>
    </xf>
    <xf numFmtId="4" fontId="42" fillId="4" borderId="4" xfId="0" applyNumberFormat="1" applyFont="1" applyFill="1" applyBorder="1" applyAlignment="1" applyProtection="1">
      <alignment horizontal="center" vertical="center" wrapText="1"/>
    </xf>
    <xf numFmtId="4" fontId="42" fillId="4" borderId="3" xfId="0" applyNumberFormat="1" applyFont="1" applyFill="1" applyBorder="1" applyAlignment="1" applyProtection="1">
      <alignment horizontal="center" vertical="center" wrapText="1"/>
    </xf>
    <xf numFmtId="4" fontId="1" fillId="11" borderId="4" xfId="17" applyNumberFormat="1" applyFont="1" applyBorder="1" applyAlignment="1" applyProtection="1">
      <alignment horizontal="right" vertical="center" wrapText="1"/>
    </xf>
    <xf numFmtId="4" fontId="1" fillId="11" borderId="3" xfId="17" applyNumberFormat="1" applyFont="1" applyBorder="1" applyAlignment="1" applyProtection="1">
      <alignment horizontal="right" vertical="center" wrapText="1"/>
    </xf>
    <xf numFmtId="0" fontId="42" fillId="0" borderId="1" xfId="0" quotePrefix="1" applyFont="1" applyBorder="1" applyAlignment="1">
      <alignment horizontal="left" wrapText="1"/>
    </xf>
    <xf numFmtId="0" fontId="42" fillId="0" borderId="2" xfId="0" quotePrefix="1" applyFont="1" applyBorder="1" applyAlignment="1">
      <alignment horizontal="left" wrapText="1"/>
    </xf>
    <xf numFmtId="0" fontId="42" fillId="0" borderId="2" xfId="0" quotePrefix="1" applyFont="1" applyBorder="1" applyAlignment="1">
      <alignment horizontal="center" wrapText="1"/>
    </xf>
    <xf numFmtId="0" fontId="42" fillId="0" borderId="2" xfId="0" quotePrefix="1" applyNumberFormat="1" applyFont="1" applyFill="1" applyBorder="1" applyAlignment="1" applyProtection="1">
      <alignment horizontal="left"/>
    </xf>
    <xf numFmtId="0" fontId="42" fillId="2" borderId="3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/>
  </cellXfs>
  <cellStyles count="21">
    <cellStyle name="20% - Accent1" xfId="18" builtinId="30"/>
    <cellStyle name="20% - Accent2" xfId="16" builtinId="34"/>
    <cellStyle name="40% - Accent2" xfId="17" builtinId="35"/>
    <cellStyle name="Bad 1" xfId="7" xr:uid="{00000000-0005-0000-0000-000008000000}"/>
    <cellStyle name="Good 1" xfId="8" xr:uid="{00000000-0005-0000-0000-000009000000}"/>
    <cellStyle name="Heading 1 1" xfId="9" xr:uid="{00000000-0005-0000-0000-00000A000000}"/>
    <cellStyle name="Heading 2 1" xfId="10" xr:uid="{00000000-0005-0000-0000-00000B000000}"/>
    <cellStyle name="Neutral 1" xfId="11" xr:uid="{00000000-0005-0000-0000-00000C000000}"/>
    <cellStyle name="Normal" xfId="0" builtinId="0"/>
    <cellStyle name="Normalno 2" xfId="2" xr:uid="{00000000-0005-0000-0000-00000E000000}"/>
    <cellStyle name="Normalno 2 2" xfId="12" xr:uid="{00000000-0005-0000-0000-00000F000000}"/>
    <cellStyle name="Normalno 3" xfId="1" xr:uid="{00000000-0005-0000-0000-000010000000}"/>
    <cellStyle name="Normalno 3 2" xfId="6" xr:uid="{00000000-0005-0000-0000-000011000000}"/>
    <cellStyle name="Normalno 4" xfId="4" xr:uid="{00000000-0005-0000-0000-000012000000}"/>
    <cellStyle name="Note" xfId="15" builtinId="10"/>
    <cellStyle name="Note 1" xfId="13" xr:uid="{00000000-0005-0000-0000-000014000000}"/>
    <cellStyle name="Obično_List1" xfId="3" xr:uid="{00000000-0005-0000-0000-000015000000}"/>
    <cellStyle name="Valuta 2" xfId="5" xr:uid="{00000000-0005-0000-0000-000016000000}"/>
    <cellStyle name="Valuta 2 2" xfId="14" xr:uid="{00000000-0005-0000-0000-000017000000}"/>
    <cellStyle name="Valuta 2 2 2" xfId="20" xr:uid="{00000000-0005-0000-0000-000010000000}"/>
    <cellStyle name="Valuta 2 3" xfId="19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3"/>
  <sheetViews>
    <sheetView workbookViewId="0">
      <selection activeCell="E23" sqref="E23"/>
    </sheetView>
  </sheetViews>
  <sheetFormatPr defaultRowHeight="15"/>
  <cols>
    <col min="3" max="3" width="19.7109375" customWidth="1"/>
    <col min="4" max="4" width="14" customWidth="1"/>
    <col min="5" max="5" width="13.85546875" customWidth="1"/>
    <col min="6" max="6" width="16.140625" customWidth="1"/>
    <col min="7" max="7" width="12.28515625" customWidth="1"/>
  </cols>
  <sheetData>
    <row r="5" spans="2:8" ht="39.75" customHeight="1">
      <c r="B5" s="37"/>
      <c r="C5" s="151" t="s">
        <v>255</v>
      </c>
      <c r="D5" s="152"/>
      <c r="E5" s="152"/>
      <c r="F5" s="152"/>
      <c r="G5" s="152"/>
      <c r="H5" s="152"/>
    </row>
    <row r="6" spans="2:8" ht="39.75" customHeight="1">
      <c r="B6" s="38"/>
      <c r="C6" s="152"/>
      <c r="D6" s="152"/>
      <c r="E6" s="152"/>
      <c r="F6" s="152"/>
      <c r="G6" s="152"/>
      <c r="H6" s="152"/>
    </row>
    <row r="7" spans="2:8" ht="39.75" customHeight="1">
      <c r="B7" s="38"/>
      <c r="C7" s="152"/>
      <c r="D7" s="152"/>
      <c r="E7" s="152"/>
      <c r="F7" s="152"/>
      <c r="G7" s="152"/>
      <c r="H7" s="152"/>
    </row>
    <row r="8" spans="2:8" ht="39.75" customHeight="1">
      <c r="B8" s="38"/>
      <c r="C8" s="152"/>
      <c r="D8" s="152"/>
      <c r="E8" s="152"/>
      <c r="F8" s="152"/>
      <c r="G8" s="152"/>
      <c r="H8" s="152"/>
    </row>
    <row r="9" spans="2:8" ht="38.25" customHeight="1">
      <c r="B9" s="38"/>
      <c r="C9" s="152"/>
      <c r="D9" s="152"/>
      <c r="E9" s="152"/>
      <c r="F9" s="152"/>
      <c r="G9" s="152"/>
      <c r="H9" s="152"/>
    </row>
    <row r="10" spans="2:8" ht="15" hidden="1" customHeight="1">
      <c r="B10" s="38"/>
      <c r="C10" s="152"/>
      <c r="D10" s="152"/>
      <c r="E10" s="152"/>
      <c r="F10" s="152"/>
      <c r="G10" s="152"/>
      <c r="H10" s="152"/>
    </row>
    <row r="11" spans="2:8" ht="23.25" hidden="1" customHeight="1">
      <c r="B11" s="38"/>
      <c r="C11" s="152"/>
      <c r="D11" s="152"/>
      <c r="E11" s="152"/>
      <c r="F11" s="152"/>
      <c r="G11" s="152"/>
      <c r="H11" s="152"/>
    </row>
    <row r="12" spans="2:8" ht="39.75" hidden="1" customHeight="1">
      <c r="B12" s="38"/>
      <c r="C12" s="152"/>
      <c r="D12" s="152"/>
      <c r="E12" s="152"/>
      <c r="F12" s="152"/>
      <c r="G12" s="152"/>
      <c r="H12" s="152"/>
    </row>
    <row r="13" spans="2:8" ht="39.75" hidden="1" customHeight="1">
      <c r="B13" s="38"/>
      <c r="C13" s="152"/>
      <c r="D13" s="152"/>
      <c r="E13" s="152"/>
      <c r="F13" s="152"/>
      <c r="G13" s="152"/>
      <c r="H13" s="152"/>
    </row>
    <row r="14" spans="2:8" ht="39.75" hidden="1" customHeight="1">
      <c r="B14" s="38"/>
      <c r="C14" s="152"/>
      <c r="D14" s="152"/>
      <c r="E14" s="152"/>
      <c r="F14" s="152"/>
      <c r="G14" s="152"/>
      <c r="H14" s="152"/>
    </row>
    <row r="15" spans="2:8" ht="39.75" hidden="1" customHeight="1">
      <c r="B15" s="38"/>
      <c r="C15" s="152"/>
      <c r="D15" s="152"/>
      <c r="E15" s="152"/>
      <c r="F15" s="152"/>
      <c r="G15" s="152"/>
      <c r="H15" s="152"/>
    </row>
    <row r="16" spans="2:8" ht="39.75" hidden="1" customHeight="1">
      <c r="B16" s="38"/>
      <c r="C16" s="152"/>
      <c r="D16" s="152"/>
      <c r="E16" s="152"/>
      <c r="F16" s="152"/>
      <c r="G16" s="152"/>
      <c r="H16" s="152"/>
    </row>
    <row r="19" spans="3:4">
      <c r="C19" s="59"/>
      <c r="D19" s="59"/>
    </row>
    <row r="20" spans="3:4">
      <c r="C20" s="59"/>
      <c r="D20" s="59"/>
    </row>
    <row r="21" spans="3:4" s="78" customFormat="1">
      <c r="C21" s="59" t="s">
        <v>256</v>
      </c>
    </row>
    <row r="22" spans="3:4" s="78" customFormat="1">
      <c r="C22" s="59" t="s">
        <v>257</v>
      </c>
    </row>
    <row r="23" spans="3:4">
      <c r="C23" s="59"/>
      <c r="D23" s="59"/>
    </row>
  </sheetData>
  <mergeCells count="1">
    <mergeCell ref="C5:H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workbookViewId="0">
      <selection activeCell="B26" sqref="A26:J29"/>
    </sheetView>
  </sheetViews>
  <sheetFormatPr defaultRowHeight="15"/>
  <cols>
    <col min="5" max="5" width="25.28515625" customWidth="1"/>
    <col min="6" max="10" width="25.28515625" style="43" customWidth="1"/>
    <col min="11" max="11" width="19" customWidth="1"/>
  </cols>
  <sheetData>
    <row r="1" spans="1:10" ht="42" customHeight="1">
      <c r="A1" s="155" t="s">
        <v>86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8">
      <c r="A2" s="17"/>
      <c r="B2" s="17"/>
      <c r="C2" s="17"/>
      <c r="D2" s="17"/>
      <c r="E2" s="17"/>
      <c r="F2" s="39"/>
      <c r="G2" s="39"/>
      <c r="H2" s="39"/>
      <c r="I2" s="39"/>
      <c r="J2" s="39"/>
    </row>
    <row r="3" spans="1:10" ht="15.75">
      <c r="A3" s="156" t="s">
        <v>22</v>
      </c>
      <c r="B3" s="156"/>
      <c r="C3" s="156"/>
      <c r="D3" s="156"/>
      <c r="E3" s="156"/>
      <c r="F3" s="156"/>
      <c r="G3" s="156"/>
      <c r="H3" s="156"/>
      <c r="I3" s="157"/>
      <c r="J3" s="157"/>
    </row>
    <row r="4" spans="1:10" ht="18">
      <c r="A4" s="62"/>
      <c r="B4" s="62"/>
      <c r="C4" s="62"/>
      <c r="D4" s="62"/>
      <c r="E4" s="62"/>
      <c r="F4" s="45"/>
      <c r="G4" s="45"/>
      <c r="H4" s="45"/>
      <c r="I4" s="64"/>
      <c r="J4" s="64"/>
    </row>
    <row r="5" spans="1:10" ht="15.75">
      <c r="A5" s="158" t="s">
        <v>24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0" ht="18">
      <c r="A6" s="65"/>
      <c r="B6" s="66"/>
      <c r="C6" s="66"/>
      <c r="D6" s="66"/>
      <c r="E6" s="67"/>
      <c r="F6" s="53"/>
      <c r="G6" s="53"/>
      <c r="H6" s="53"/>
      <c r="I6" s="53"/>
      <c r="J6" s="68" t="s">
        <v>30</v>
      </c>
    </row>
    <row r="7" spans="1:10" s="128" customFormat="1" ht="25.5">
      <c r="A7" s="146"/>
      <c r="B7" s="147"/>
      <c r="C7" s="147"/>
      <c r="D7" s="148"/>
      <c r="E7" s="149"/>
      <c r="F7" s="150" t="s">
        <v>245</v>
      </c>
      <c r="G7" s="150" t="s">
        <v>240</v>
      </c>
      <c r="H7" s="150" t="s">
        <v>246</v>
      </c>
      <c r="I7" s="150" t="s">
        <v>84</v>
      </c>
      <c r="J7" s="150" t="s">
        <v>247</v>
      </c>
    </row>
    <row r="8" spans="1:10">
      <c r="A8" s="160" t="s">
        <v>0</v>
      </c>
      <c r="B8" s="161"/>
      <c r="C8" s="161"/>
      <c r="D8" s="161"/>
      <c r="E8" s="162"/>
      <c r="F8" s="54">
        <f>F9+F10</f>
        <v>2146737</v>
      </c>
      <c r="G8" s="54">
        <f t="shared" ref="G8:H8" si="0">G9+G10</f>
        <v>317800</v>
      </c>
      <c r="H8" s="54">
        <f t="shared" si="0"/>
        <v>2667000</v>
      </c>
      <c r="I8" s="54">
        <f t="shared" ref="I8:J8" si="1">I9+I10</f>
        <v>2667000</v>
      </c>
      <c r="J8" s="54">
        <f t="shared" si="1"/>
        <v>2667000</v>
      </c>
    </row>
    <row r="9" spans="1:10">
      <c r="A9" s="163" t="s">
        <v>31</v>
      </c>
      <c r="B9" s="164"/>
      <c r="C9" s="164"/>
      <c r="D9" s="164"/>
      <c r="E9" s="154"/>
      <c r="F9" s="55">
        <v>2146737</v>
      </c>
      <c r="G9" s="55">
        <v>317800</v>
      </c>
      <c r="H9" s="55">
        <v>2667000</v>
      </c>
      <c r="I9" s="55">
        <v>2667000</v>
      </c>
      <c r="J9" s="55">
        <v>2667000</v>
      </c>
    </row>
    <row r="10" spans="1:10">
      <c r="A10" s="165" t="s">
        <v>32</v>
      </c>
      <c r="B10" s="154"/>
      <c r="C10" s="154"/>
      <c r="D10" s="154"/>
      <c r="E10" s="154"/>
      <c r="F10" s="55">
        <v>0</v>
      </c>
      <c r="G10" s="55">
        <v>0</v>
      </c>
      <c r="H10" s="55">
        <v>0</v>
      </c>
      <c r="I10" s="55">
        <v>0</v>
      </c>
      <c r="J10" s="55">
        <v>0</v>
      </c>
    </row>
    <row r="11" spans="1:10">
      <c r="A11" s="20" t="s">
        <v>1</v>
      </c>
      <c r="B11" s="61"/>
      <c r="C11" s="61"/>
      <c r="D11" s="61"/>
      <c r="E11" s="61"/>
      <c r="F11" s="54">
        <f>F12+F13</f>
        <v>2148580</v>
      </c>
      <c r="G11" s="54">
        <f t="shared" ref="G11:H11" si="2">G12+G13</f>
        <v>317800</v>
      </c>
      <c r="H11" s="54">
        <f t="shared" si="2"/>
        <v>2667000</v>
      </c>
      <c r="I11" s="54">
        <f t="shared" ref="I11:J11" si="3">I12+I13</f>
        <v>2667000</v>
      </c>
      <c r="J11" s="54">
        <f t="shared" si="3"/>
        <v>2667000</v>
      </c>
    </row>
    <row r="12" spans="1:10">
      <c r="A12" s="166" t="s">
        <v>33</v>
      </c>
      <c r="B12" s="164"/>
      <c r="C12" s="164"/>
      <c r="D12" s="164"/>
      <c r="E12" s="164"/>
      <c r="F12" s="55">
        <v>2092035</v>
      </c>
      <c r="G12" s="55">
        <v>252800</v>
      </c>
      <c r="H12" s="55">
        <v>2637000</v>
      </c>
      <c r="I12" s="55">
        <v>2637000</v>
      </c>
      <c r="J12" s="55">
        <v>2637000</v>
      </c>
    </row>
    <row r="13" spans="1:10">
      <c r="A13" s="153" t="s">
        <v>34</v>
      </c>
      <c r="B13" s="154"/>
      <c r="C13" s="154"/>
      <c r="D13" s="154"/>
      <c r="E13" s="154"/>
      <c r="F13" s="56">
        <v>56545</v>
      </c>
      <c r="G13" s="56">
        <v>65000</v>
      </c>
      <c r="H13" s="56">
        <v>30000</v>
      </c>
      <c r="I13" s="56">
        <v>30000</v>
      </c>
      <c r="J13" s="56">
        <v>30000</v>
      </c>
    </row>
    <row r="14" spans="1:10">
      <c r="A14" s="167" t="s">
        <v>56</v>
      </c>
      <c r="B14" s="161"/>
      <c r="C14" s="161"/>
      <c r="D14" s="161"/>
      <c r="E14" s="161"/>
      <c r="F14" s="54">
        <f>F8-F11</f>
        <v>-1843</v>
      </c>
      <c r="G14" s="54">
        <f>G8-G11</f>
        <v>0</v>
      </c>
      <c r="H14" s="54">
        <f t="shared" ref="H14" si="4">H8-H11</f>
        <v>0</v>
      </c>
      <c r="I14" s="54">
        <f t="shared" ref="I14:J14" si="5">I8-I11</f>
        <v>0</v>
      </c>
      <c r="J14" s="54">
        <f t="shared" si="5"/>
        <v>0</v>
      </c>
    </row>
    <row r="15" spans="1:10" ht="18">
      <c r="A15" s="62"/>
      <c r="B15" s="22"/>
      <c r="C15" s="22"/>
      <c r="D15" s="22"/>
      <c r="E15" s="22"/>
      <c r="F15" s="57"/>
      <c r="G15" s="57"/>
      <c r="H15" s="70"/>
      <c r="I15" s="70"/>
      <c r="J15" s="70"/>
    </row>
    <row r="16" spans="1:10" ht="15.75">
      <c r="A16" s="156" t="s">
        <v>25</v>
      </c>
      <c r="B16" s="168"/>
      <c r="C16" s="168"/>
      <c r="D16" s="168"/>
      <c r="E16" s="168"/>
      <c r="F16" s="168"/>
      <c r="G16" s="168"/>
      <c r="H16" s="168"/>
      <c r="I16" s="168"/>
      <c r="J16" s="168"/>
    </row>
    <row r="17" spans="1:10" ht="18">
      <c r="A17" s="62"/>
      <c r="B17" s="22"/>
      <c r="C17" s="22"/>
      <c r="D17" s="22"/>
      <c r="E17" s="22"/>
      <c r="F17" s="57"/>
      <c r="G17" s="57"/>
      <c r="H17" s="70"/>
      <c r="I17" s="70"/>
      <c r="J17" s="70"/>
    </row>
    <row r="18" spans="1:10" s="128" customFormat="1" ht="25.5">
      <c r="A18" s="146"/>
      <c r="B18" s="147"/>
      <c r="C18" s="147"/>
      <c r="D18" s="148"/>
      <c r="E18" s="149"/>
      <c r="F18" s="150" t="s">
        <v>245</v>
      </c>
      <c r="G18" s="150" t="s">
        <v>240</v>
      </c>
      <c r="H18" s="150" t="s">
        <v>246</v>
      </c>
      <c r="I18" s="150" t="s">
        <v>84</v>
      </c>
      <c r="J18" s="150" t="s">
        <v>247</v>
      </c>
    </row>
    <row r="19" spans="1:10">
      <c r="A19" s="153" t="s">
        <v>35</v>
      </c>
      <c r="B19" s="154"/>
      <c r="C19" s="154"/>
      <c r="D19" s="154"/>
      <c r="E19" s="154"/>
      <c r="F19" s="56"/>
      <c r="G19" s="56"/>
      <c r="H19" s="56"/>
      <c r="I19" s="56"/>
      <c r="J19" s="69"/>
    </row>
    <row r="20" spans="1:10">
      <c r="A20" s="153" t="s">
        <v>36</v>
      </c>
      <c r="B20" s="154"/>
      <c r="C20" s="154"/>
      <c r="D20" s="154"/>
      <c r="E20" s="154"/>
      <c r="F20" s="56"/>
      <c r="G20" s="56"/>
      <c r="H20" s="56"/>
      <c r="I20" s="56"/>
      <c r="J20" s="69"/>
    </row>
    <row r="21" spans="1:10">
      <c r="A21" s="167" t="s">
        <v>2</v>
      </c>
      <c r="B21" s="161"/>
      <c r="C21" s="161"/>
      <c r="D21" s="161"/>
      <c r="E21" s="161"/>
      <c r="F21" s="54">
        <f>F19-F20</f>
        <v>0</v>
      </c>
      <c r="G21" s="54">
        <f t="shared" ref="G21:J21" si="6">G19-G20</f>
        <v>0</v>
      </c>
      <c r="H21" s="54">
        <f t="shared" si="6"/>
        <v>0</v>
      </c>
      <c r="I21" s="54">
        <f t="shared" si="6"/>
        <v>0</v>
      </c>
      <c r="J21" s="54">
        <f t="shared" si="6"/>
        <v>0</v>
      </c>
    </row>
    <row r="22" spans="1:10">
      <c r="A22" s="167" t="s">
        <v>57</v>
      </c>
      <c r="B22" s="161"/>
      <c r="C22" s="161"/>
      <c r="D22" s="161"/>
      <c r="E22" s="161"/>
      <c r="F22" s="54">
        <v>1843</v>
      </c>
      <c r="G22" s="54">
        <v>0</v>
      </c>
      <c r="H22" s="54">
        <f t="shared" ref="H22:J22" si="7">H14+H21</f>
        <v>0</v>
      </c>
      <c r="I22" s="54">
        <f t="shared" si="7"/>
        <v>0</v>
      </c>
      <c r="J22" s="54">
        <f t="shared" si="7"/>
        <v>0</v>
      </c>
    </row>
    <row r="23" spans="1:10" ht="18">
      <c r="A23" s="21"/>
      <c r="B23" s="22"/>
      <c r="C23" s="22"/>
      <c r="D23" s="22"/>
      <c r="E23" s="22"/>
      <c r="F23" s="57"/>
      <c r="G23" s="57"/>
      <c r="H23" s="70"/>
      <c r="I23" s="70"/>
      <c r="J23" s="70"/>
    </row>
    <row r="24" spans="1:10" ht="15.75">
      <c r="A24" s="158" t="s">
        <v>58</v>
      </c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10" ht="15.75">
      <c r="A25" s="71"/>
      <c r="B25" s="72"/>
      <c r="C25" s="72"/>
      <c r="D25" s="72"/>
      <c r="E25" s="72"/>
      <c r="F25" s="73"/>
      <c r="G25" s="73"/>
      <c r="H25" s="73"/>
      <c r="I25" s="73"/>
      <c r="J25" s="73"/>
    </row>
    <row r="26" spans="1:10" s="128" customFormat="1" ht="25.5">
      <c r="A26" s="146"/>
      <c r="B26" s="147"/>
      <c r="C26" s="147"/>
      <c r="D26" s="148"/>
      <c r="E26" s="149"/>
      <c r="F26" s="150" t="s">
        <v>245</v>
      </c>
      <c r="G26" s="150" t="s">
        <v>240</v>
      </c>
      <c r="H26" s="150" t="s">
        <v>246</v>
      </c>
      <c r="I26" s="150" t="s">
        <v>84</v>
      </c>
      <c r="J26" s="150" t="s">
        <v>247</v>
      </c>
    </row>
    <row r="27" spans="1:10" ht="15" customHeight="1">
      <c r="A27" s="171" t="s">
        <v>59</v>
      </c>
      <c r="B27" s="172"/>
      <c r="C27" s="172"/>
      <c r="D27" s="172"/>
      <c r="E27" s="173"/>
      <c r="F27" s="74">
        <v>2923.04</v>
      </c>
      <c r="G27" s="74">
        <v>0</v>
      </c>
      <c r="H27" s="74">
        <v>0</v>
      </c>
      <c r="I27" s="74">
        <v>0</v>
      </c>
      <c r="J27" s="75">
        <v>0</v>
      </c>
    </row>
    <row r="28" spans="1:10" ht="15" customHeight="1">
      <c r="A28" s="167" t="s">
        <v>60</v>
      </c>
      <c r="B28" s="161"/>
      <c r="C28" s="161"/>
      <c r="D28" s="161"/>
      <c r="E28" s="161"/>
      <c r="F28" s="76"/>
      <c r="G28" s="76">
        <f>G22+G27</f>
        <v>0</v>
      </c>
      <c r="H28" s="76">
        <f t="shared" ref="H28:J28" si="8">H22+H27</f>
        <v>0</v>
      </c>
      <c r="I28" s="76">
        <f t="shared" si="8"/>
        <v>0</v>
      </c>
      <c r="J28" s="77">
        <f t="shared" si="8"/>
        <v>0</v>
      </c>
    </row>
    <row r="29" spans="1:10" ht="45" customHeight="1">
      <c r="A29" s="160" t="s">
        <v>61</v>
      </c>
      <c r="B29" s="174"/>
      <c r="C29" s="174"/>
      <c r="D29" s="174"/>
      <c r="E29" s="175"/>
      <c r="F29" s="76">
        <v>4765.32</v>
      </c>
      <c r="G29" s="76">
        <v>0</v>
      </c>
      <c r="H29" s="76">
        <f t="shared" ref="H29:J29" si="9">H14+H21+H27-H28</f>
        <v>0</v>
      </c>
      <c r="I29" s="76">
        <f t="shared" si="9"/>
        <v>0</v>
      </c>
      <c r="J29" s="77">
        <f t="shared" si="9"/>
        <v>0</v>
      </c>
    </row>
    <row r="30" spans="1:10" ht="15.75">
      <c r="A30" s="71"/>
      <c r="B30" s="72"/>
      <c r="C30" s="72"/>
      <c r="D30" s="72"/>
      <c r="E30" s="72"/>
      <c r="F30" s="73"/>
      <c r="G30" s="73"/>
      <c r="H30" s="73"/>
      <c r="I30" s="73"/>
      <c r="J30" s="73"/>
    </row>
    <row r="31" spans="1:10" ht="15.75">
      <c r="A31" s="158" t="s">
        <v>55</v>
      </c>
      <c r="B31" s="158"/>
      <c r="C31" s="158"/>
      <c r="D31" s="158"/>
      <c r="E31" s="158"/>
      <c r="F31" s="158"/>
      <c r="G31" s="158"/>
      <c r="H31" s="158"/>
      <c r="I31" s="158"/>
      <c r="J31" s="158"/>
    </row>
    <row r="32" spans="1:10" ht="18">
      <c r="A32" s="21"/>
      <c r="B32" s="22"/>
      <c r="C32" s="22"/>
      <c r="D32" s="22"/>
      <c r="E32" s="22"/>
      <c r="F32" s="57"/>
      <c r="G32" s="57"/>
      <c r="H32" s="70"/>
      <c r="I32" s="70"/>
      <c r="J32" s="70"/>
    </row>
    <row r="33" spans="1:10" s="128" customFormat="1" ht="25.5">
      <c r="A33" s="146"/>
      <c r="B33" s="147"/>
      <c r="C33" s="147"/>
      <c r="D33" s="148"/>
      <c r="E33" s="149"/>
      <c r="F33" s="150" t="s">
        <v>245</v>
      </c>
      <c r="G33" s="150" t="s">
        <v>240</v>
      </c>
      <c r="H33" s="150" t="s">
        <v>246</v>
      </c>
      <c r="I33" s="150" t="s">
        <v>84</v>
      </c>
      <c r="J33" s="150" t="s">
        <v>247</v>
      </c>
    </row>
    <row r="34" spans="1:10">
      <c r="A34" s="171" t="s">
        <v>59</v>
      </c>
      <c r="B34" s="172"/>
      <c r="C34" s="172"/>
      <c r="D34" s="172"/>
      <c r="E34" s="173"/>
      <c r="F34" s="74">
        <v>2923.04</v>
      </c>
      <c r="G34" s="74">
        <v>0</v>
      </c>
      <c r="H34" s="74">
        <v>0</v>
      </c>
      <c r="I34" s="74">
        <f>H37</f>
        <v>0</v>
      </c>
      <c r="J34" s="75">
        <f>I37</f>
        <v>0</v>
      </c>
    </row>
    <row r="35" spans="1:10" ht="28.5" customHeight="1">
      <c r="A35" s="171" t="s">
        <v>62</v>
      </c>
      <c r="B35" s="172"/>
      <c r="C35" s="172"/>
      <c r="D35" s="172"/>
      <c r="E35" s="173"/>
      <c r="F35" s="74">
        <v>0</v>
      </c>
      <c r="G35" s="74">
        <v>0</v>
      </c>
      <c r="H35" s="74">
        <v>0</v>
      </c>
      <c r="I35" s="74">
        <v>0</v>
      </c>
      <c r="J35" s="75">
        <v>0</v>
      </c>
    </row>
    <row r="36" spans="1:10">
      <c r="A36" s="171" t="s">
        <v>63</v>
      </c>
      <c r="B36" s="176"/>
      <c r="C36" s="176"/>
      <c r="D36" s="176"/>
      <c r="E36" s="177"/>
      <c r="F36" s="74">
        <v>1842.28</v>
      </c>
      <c r="G36" s="74">
        <v>0</v>
      </c>
      <c r="H36" s="74">
        <v>0</v>
      </c>
      <c r="I36" s="74">
        <v>0</v>
      </c>
      <c r="J36" s="75">
        <v>0</v>
      </c>
    </row>
    <row r="37" spans="1:10" ht="15" customHeight="1">
      <c r="A37" s="167" t="s">
        <v>60</v>
      </c>
      <c r="B37" s="161"/>
      <c r="C37" s="161"/>
      <c r="D37" s="161"/>
      <c r="E37" s="161"/>
      <c r="F37" s="76">
        <f>F34-F35+F36</f>
        <v>4765.32</v>
      </c>
      <c r="G37" s="76">
        <v>0</v>
      </c>
      <c r="H37" s="76">
        <f t="shared" ref="H37:J37" si="10">H34-H35+H36</f>
        <v>0</v>
      </c>
      <c r="I37" s="76">
        <f t="shared" si="10"/>
        <v>0</v>
      </c>
      <c r="J37" s="77">
        <f t="shared" si="10"/>
        <v>0</v>
      </c>
    </row>
    <row r="38" spans="1:10" ht="17.25" customHeight="1">
      <c r="A38" s="63"/>
      <c r="B38" s="63"/>
      <c r="C38" s="63"/>
      <c r="D38" s="63"/>
      <c r="E38" s="63"/>
      <c r="F38" s="52"/>
      <c r="G38" s="52"/>
      <c r="H38" s="52"/>
      <c r="I38" s="52"/>
      <c r="J38" s="52"/>
    </row>
    <row r="39" spans="1:10">
      <c r="A39" s="169"/>
      <c r="B39" s="170"/>
      <c r="C39" s="170"/>
      <c r="D39" s="170"/>
      <c r="E39" s="170"/>
      <c r="F39" s="170"/>
      <c r="G39" s="170"/>
      <c r="H39" s="170"/>
      <c r="I39" s="170"/>
      <c r="J39" s="170"/>
    </row>
    <row r="40" spans="1:10" ht="9" customHeight="1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workbookViewId="0">
      <selection sqref="A1:H1"/>
    </sheetView>
  </sheetViews>
  <sheetFormatPr defaultRowHeight="15"/>
  <cols>
    <col min="1" max="1" width="7.42578125" customWidth="1"/>
    <col min="2" max="2" width="8.42578125" customWidth="1"/>
    <col min="3" max="3" width="25.28515625" customWidth="1"/>
    <col min="4" max="4" width="25.28515625" style="43" customWidth="1"/>
    <col min="5" max="5" width="25.28515625" style="52" customWidth="1"/>
    <col min="6" max="8" width="25.28515625" style="43" customWidth="1"/>
    <col min="9" max="9" width="9.140625" customWidth="1"/>
  </cols>
  <sheetData>
    <row r="1" spans="1:8" ht="42" customHeight="1">
      <c r="A1" s="155" t="s">
        <v>86</v>
      </c>
      <c r="B1" s="155"/>
      <c r="C1" s="155"/>
      <c r="D1" s="155"/>
      <c r="E1" s="155"/>
      <c r="F1" s="155"/>
      <c r="G1" s="155"/>
      <c r="H1" s="155"/>
    </row>
    <row r="2" spans="1:8" ht="18" customHeight="1">
      <c r="A2" s="1"/>
      <c r="B2" s="1"/>
      <c r="C2" s="1"/>
      <c r="D2" s="39"/>
      <c r="E2" s="45"/>
      <c r="F2" s="39"/>
      <c r="G2" s="39"/>
      <c r="H2" s="39"/>
    </row>
    <row r="3" spans="1:8" ht="15.75" customHeight="1">
      <c r="A3" s="156" t="s">
        <v>22</v>
      </c>
      <c r="B3" s="156"/>
      <c r="C3" s="156"/>
      <c r="D3" s="156"/>
      <c r="E3" s="156"/>
      <c r="F3" s="156"/>
      <c r="G3" s="156"/>
      <c r="H3" s="156"/>
    </row>
    <row r="4" spans="1:8" ht="18">
      <c r="A4" s="1"/>
      <c r="B4" s="1"/>
      <c r="C4" s="1"/>
      <c r="D4" s="39"/>
      <c r="E4" s="45"/>
      <c r="F4" s="39"/>
      <c r="G4" s="39"/>
      <c r="H4" s="39"/>
    </row>
    <row r="5" spans="1:8" ht="18" customHeight="1">
      <c r="A5" s="156" t="s">
        <v>4</v>
      </c>
      <c r="B5" s="156"/>
      <c r="C5" s="156"/>
      <c r="D5" s="156"/>
      <c r="E5" s="156"/>
      <c r="F5" s="156"/>
      <c r="G5" s="156"/>
      <c r="H5" s="156"/>
    </row>
    <row r="6" spans="1:8" ht="18">
      <c r="A6" s="1"/>
      <c r="B6" s="1"/>
      <c r="C6" s="1"/>
      <c r="D6" s="39"/>
      <c r="E6" s="45"/>
      <c r="F6" s="39"/>
      <c r="G6" s="39"/>
      <c r="H6" s="39"/>
    </row>
    <row r="7" spans="1:8" ht="15.75" customHeight="1">
      <c r="A7" s="156" t="s">
        <v>37</v>
      </c>
      <c r="B7" s="156"/>
      <c r="C7" s="156"/>
      <c r="D7" s="156"/>
      <c r="E7" s="156"/>
      <c r="F7" s="156"/>
      <c r="G7" s="156"/>
      <c r="H7" s="156"/>
    </row>
    <row r="8" spans="1:8" ht="18">
      <c r="A8" s="1"/>
      <c r="B8" s="1"/>
      <c r="C8" s="1"/>
      <c r="D8" s="39"/>
      <c r="E8" s="45"/>
      <c r="F8" s="45"/>
      <c r="G8" s="45"/>
      <c r="H8" s="45"/>
    </row>
    <row r="9" spans="1:8" s="128" customFormat="1">
      <c r="A9" s="111" t="s">
        <v>5</v>
      </c>
      <c r="B9" s="112" t="s">
        <v>6</v>
      </c>
      <c r="C9" s="112" t="s">
        <v>3</v>
      </c>
      <c r="D9" s="112" t="s">
        <v>239</v>
      </c>
      <c r="E9" s="111" t="s">
        <v>240</v>
      </c>
      <c r="F9" s="111" t="s">
        <v>85</v>
      </c>
      <c r="G9" s="111" t="s">
        <v>85</v>
      </c>
      <c r="H9" s="111" t="s">
        <v>85</v>
      </c>
    </row>
    <row r="10" spans="1:8" s="128" customFormat="1">
      <c r="A10" s="138"/>
      <c r="B10" s="139"/>
      <c r="C10" s="140" t="s">
        <v>0</v>
      </c>
      <c r="D10" s="141">
        <f t="shared" ref="D10" si="0">SUM(D11+D17)</f>
        <v>2146737</v>
      </c>
      <c r="E10" s="141">
        <f>SUM(E11+E17)</f>
        <v>2325900</v>
      </c>
      <c r="F10" s="141">
        <f t="shared" ref="F10" si="1">SUM(F11+F17)</f>
        <v>2667000</v>
      </c>
      <c r="G10" s="141">
        <f t="shared" ref="G10:H10" si="2">SUM(G11+G17)</f>
        <v>2667000</v>
      </c>
      <c r="H10" s="141">
        <f t="shared" si="2"/>
        <v>2667000</v>
      </c>
    </row>
    <row r="11" spans="1:8" s="25" customFormat="1" ht="28.5" customHeight="1">
      <c r="A11" s="33">
        <v>6</v>
      </c>
      <c r="B11" s="33"/>
      <c r="C11" s="33" t="s">
        <v>7</v>
      </c>
      <c r="D11" s="51">
        <f>SUM(D12:D16)</f>
        <v>2146737</v>
      </c>
      <c r="E11" s="58">
        <f>SUM(E12:E16)</f>
        <v>2325900</v>
      </c>
      <c r="F11" s="58">
        <f t="shared" ref="F11" si="3">SUM(F12:F16)</f>
        <v>2667000</v>
      </c>
      <c r="G11" s="58">
        <f t="shared" ref="G11:H11" si="4">SUM(G12:G16)</f>
        <v>2667000</v>
      </c>
      <c r="H11" s="58">
        <f t="shared" si="4"/>
        <v>2667000</v>
      </c>
    </row>
    <row r="12" spans="1:8" ht="38.25">
      <c r="A12" s="6"/>
      <c r="B12" s="11">
        <v>63</v>
      </c>
      <c r="C12" s="11" t="s">
        <v>27</v>
      </c>
      <c r="D12" s="46">
        <v>1495000</v>
      </c>
      <c r="E12" s="44">
        <v>1745000</v>
      </c>
      <c r="F12" s="44">
        <v>1886000</v>
      </c>
      <c r="G12" s="44">
        <v>1886000</v>
      </c>
      <c r="H12" s="44">
        <v>1886000</v>
      </c>
    </row>
    <row r="13" spans="1:8" ht="33.75" customHeight="1">
      <c r="A13" s="6"/>
      <c r="B13" s="11">
        <v>64</v>
      </c>
      <c r="C13" s="11" t="s">
        <v>64</v>
      </c>
      <c r="D13" s="46">
        <v>0</v>
      </c>
      <c r="E13" s="44">
        <v>0</v>
      </c>
      <c r="F13" s="44">
        <v>0</v>
      </c>
      <c r="G13" s="44">
        <v>0</v>
      </c>
      <c r="H13" s="44">
        <v>0</v>
      </c>
    </row>
    <row r="14" spans="1:8" ht="33.75" customHeight="1">
      <c r="A14" s="6"/>
      <c r="B14" s="11">
        <v>65</v>
      </c>
      <c r="C14" s="13" t="s">
        <v>65</v>
      </c>
      <c r="D14" s="46">
        <v>217637</v>
      </c>
      <c r="E14" s="44">
        <v>91200</v>
      </c>
      <c r="F14" s="44">
        <v>271300</v>
      </c>
      <c r="G14" s="44">
        <v>271300</v>
      </c>
      <c r="H14" s="44">
        <v>271300</v>
      </c>
    </row>
    <row r="15" spans="1:8" ht="33.75" customHeight="1">
      <c r="A15" s="6"/>
      <c r="B15" s="11">
        <v>66</v>
      </c>
      <c r="C15" s="13" t="s">
        <v>75</v>
      </c>
      <c r="D15" s="46">
        <v>0</v>
      </c>
      <c r="E15" s="44">
        <v>0</v>
      </c>
      <c r="F15" s="44">
        <v>0</v>
      </c>
      <c r="G15" s="44">
        <v>0</v>
      </c>
      <c r="H15" s="44">
        <v>0</v>
      </c>
    </row>
    <row r="16" spans="1:8" ht="38.25">
      <c r="A16" s="7"/>
      <c r="B16" s="7">
        <v>67</v>
      </c>
      <c r="C16" s="11" t="s">
        <v>29</v>
      </c>
      <c r="D16" s="46">
        <v>434100</v>
      </c>
      <c r="E16" s="44">
        <v>489700</v>
      </c>
      <c r="F16" s="44">
        <v>509700</v>
      </c>
      <c r="G16" s="44">
        <v>509700</v>
      </c>
      <c r="H16" s="44">
        <v>509700</v>
      </c>
    </row>
    <row r="17" spans="1:8" ht="25.5">
      <c r="A17" s="9">
        <v>7</v>
      </c>
      <c r="B17" s="10"/>
      <c r="C17" s="18" t="s">
        <v>8</v>
      </c>
      <c r="D17" s="46"/>
      <c r="E17" s="44"/>
      <c r="F17" s="41"/>
      <c r="G17" s="41"/>
      <c r="H17" s="41"/>
    </row>
    <row r="18" spans="1:8" ht="38.25">
      <c r="A18" s="11"/>
      <c r="B18" s="11">
        <v>72</v>
      </c>
      <c r="C18" s="19" t="s">
        <v>26</v>
      </c>
      <c r="D18" s="46"/>
      <c r="E18" s="44"/>
      <c r="F18" s="41"/>
      <c r="G18" s="41"/>
      <c r="H18" s="41"/>
    </row>
    <row r="21" spans="1:8" ht="15.75">
      <c r="A21" s="156" t="s">
        <v>38</v>
      </c>
      <c r="B21" s="178"/>
      <c r="C21" s="178"/>
      <c r="D21" s="178"/>
      <c r="E21" s="178"/>
      <c r="F21" s="178"/>
      <c r="G21" s="178"/>
      <c r="H21" s="178"/>
    </row>
    <row r="22" spans="1:8" ht="18">
      <c r="A22" s="1"/>
      <c r="B22" s="1"/>
      <c r="C22" s="1"/>
      <c r="D22" s="45"/>
      <c r="E22" s="45"/>
      <c r="F22" s="39"/>
      <c r="G22" s="39"/>
      <c r="H22" s="39"/>
    </row>
    <row r="23" spans="1:8" s="128" customFormat="1">
      <c r="A23" s="111" t="s">
        <v>5</v>
      </c>
      <c r="B23" s="112" t="s">
        <v>6</v>
      </c>
      <c r="C23" s="112" t="s">
        <v>9</v>
      </c>
      <c r="D23" s="142" t="s">
        <v>239</v>
      </c>
      <c r="E23" s="143" t="s">
        <v>240</v>
      </c>
      <c r="F23" s="143" t="s">
        <v>85</v>
      </c>
      <c r="G23" s="143" t="s">
        <v>85</v>
      </c>
      <c r="H23" s="143" t="s">
        <v>85</v>
      </c>
    </row>
    <row r="24" spans="1:8" s="25" customFormat="1" ht="25.5" customHeight="1">
      <c r="A24" s="34"/>
      <c r="B24" s="35"/>
      <c r="C24" s="36" t="s">
        <v>1</v>
      </c>
      <c r="D24" s="144">
        <f>D25+D31</f>
        <v>2148580</v>
      </c>
      <c r="E24" s="145">
        <f>E25+E31</f>
        <v>2325900</v>
      </c>
      <c r="F24" s="145">
        <f>F25+F31</f>
        <v>2667000</v>
      </c>
      <c r="G24" s="145">
        <f>G25+G31</f>
        <v>2667000</v>
      </c>
      <c r="H24" s="145">
        <f>H25+H31</f>
        <v>2667000</v>
      </c>
    </row>
    <row r="25" spans="1:8" ht="23.25" customHeight="1">
      <c r="A25" s="30">
        <v>3</v>
      </c>
      <c r="B25" s="30"/>
      <c r="C25" s="30" t="s">
        <v>10</v>
      </c>
      <c r="D25" s="50">
        <f>SUM(D26:D30)</f>
        <v>2092035</v>
      </c>
      <c r="E25" s="50">
        <f>SUM(E26:E30)</f>
        <v>2260900</v>
      </c>
      <c r="F25" s="50">
        <f>SUM(F26:F29)</f>
        <v>2597000</v>
      </c>
      <c r="G25" s="50">
        <f>SUM(G26:G29)</f>
        <v>2597000</v>
      </c>
      <c r="H25" s="50">
        <f>SUM(H26:H29)</f>
        <v>2597000</v>
      </c>
    </row>
    <row r="26" spans="1:8" ht="15.75" customHeight="1">
      <c r="A26" s="6"/>
      <c r="B26" s="11">
        <v>31</v>
      </c>
      <c r="C26" s="11" t="s">
        <v>11</v>
      </c>
      <c r="D26" s="46">
        <v>1732600</v>
      </c>
      <c r="E26" s="44">
        <v>1880700</v>
      </c>
      <c r="F26" s="44">
        <v>2127300</v>
      </c>
      <c r="G26" s="44">
        <v>2127300</v>
      </c>
      <c r="H26" s="44">
        <v>2127300</v>
      </c>
    </row>
    <row r="27" spans="1:8">
      <c r="A27" s="7"/>
      <c r="B27" s="7">
        <v>32</v>
      </c>
      <c r="C27" s="7" t="s">
        <v>23</v>
      </c>
      <c r="D27" s="46">
        <v>352388</v>
      </c>
      <c r="E27" s="44">
        <v>375600</v>
      </c>
      <c r="F27" s="44">
        <v>465400</v>
      </c>
      <c r="G27" s="44">
        <v>465400</v>
      </c>
      <c r="H27" s="44">
        <v>465400</v>
      </c>
    </row>
    <row r="28" spans="1:8">
      <c r="A28" s="7"/>
      <c r="B28" s="7">
        <v>34</v>
      </c>
      <c r="C28" s="8" t="s">
        <v>66</v>
      </c>
      <c r="D28" s="46">
        <v>1500</v>
      </c>
      <c r="E28" s="44">
        <v>1400</v>
      </c>
      <c r="F28" s="44">
        <v>1100</v>
      </c>
      <c r="G28" s="44">
        <v>1100</v>
      </c>
      <c r="H28" s="44">
        <v>1100</v>
      </c>
    </row>
    <row r="29" spans="1:8">
      <c r="A29" s="7"/>
      <c r="B29" s="7">
        <v>37</v>
      </c>
      <c r="C29" s="8" t="s">
        <v>67</v>
      </c>
      <c r="D29" s="46">
        <v>4607</v>
      </c>
      <c r="E29" s="44">
        <v>3200</v>
      </c>
      <c r="F29" s="44">
        <v>3200</v>
      </c>
      <c r="G29" s="44">
        <v>3200</v>
      </c>
      <c r="H29" s="44">
        <v>3200</v>
      </c>
    </row>
    <row r="30" spans="1:8">
      <c r="A30" s="7"/>
      <c r="B30" s="7">
        <v>38</v>
      </c>
      <c r="C30" s="7" t="s">
        <v>78</v>
      </c>
      <c r="D30" s="46">
        <v>940</v>
      </c>
      <c r="E30" s="44">
        <v>0</v>
      </c>
      <c r="F30" s="44">
        <v>0</v>
      </c>
      <c r="G30" s="44">
        <v>0</v>
      </c>
      <c r="H30" s="44">
        <v>0</v>
      </c>
    </row>
    <row r="31" spans="1:8" ht="25.5">
      <c r="A31" s="31">
        <v>4</v>
      </c>
      <c r="B31" s="32"/>
      <c r="C31" s="26" t="s">
        <v>12</v>
      </c>
      <c r="D31" s="50">
        <f>D32</f>
        <v>56545</v>
      </c>
      <c r="E31" s="50">
        <f t="shared" ref="E31:H31" si="5">E32</f>
        <v>65000</v>
      </c>
      <c r="F31" s="50">
        <f t="shared" si="5"/>
        <v>70000</v>
      </c>
      <c r="G31" s="50">
        <f t="shared" si="5"/>
        <v>70000</v>
      </c>
      <c r="H31" s="50">
        <f t="shared" si="5"/>
        <v>70000</v>
      </c>
    </row>
    <row r="32" spans="1:8" ht="38.25">
      <c r="A32" s="11"/>
      <c r="B32" s="11">
        <v>42</v>
      </c>
      <c r="C32" s="19" t="s">
        <v>13</v>
      </c>
      <c r="D32" s="46">
        <v>56545</v>
      </c>
      <c r="E32" s="44">
        <v>65000</v>
      </c>
      <c r="F32" s="44">
        <v>70000</v>
      </c>
      <c r="G32" s="44">
        <v>70000</v>
      </c>
      <c r="H32" s="44">
        <v>70000</v>
      </c>
    </row>
    <row r="33" spans="1:12">
      <c r="D33" s="52"/>
    </row>
    <row r="35" spans="1:12" ht="18.75">
      <c r="A35" s="17"/>
      <c r="B35" s="17"/>
      <c r="C35" s="17"/>
      <c r="D35" s="39"/>
      <c r="E35" s="45"/>
      <c r="F35" s="39"/>
      <c r="G35" s="39"/>
      <c r="H35" s="39"/>
      <c r="I35" s="17"/>
      <c r="J35" s="23"/>
      <c r="K35" s="17"/>
      <c r="L35" s="24"/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0"/>
  <sheetViews>
    <sheetView tabSelected="1" workbookViewId="0">
      <selection sqref="A1:F1"/>
    </sheetView>
  </sheetViews>
  <sheetFormatPr defaultRowHeight="15"/>
  <cols>
    <col min="1" max="1" width="25.28515625" customWidth="1"/>
    <col min="2" max="6" width="25.28515625" style="43" customWidth="1"/>
  </cols>
  <sheetData>
    <row r="1" spans="1:6" ht="42" customHeight="1">
      <c r="A1" s="155" t="s">
        <v>86</v>
      </c>
      <c r="B1" s="155"/>
      <c r="C1" s="155"/>
      <c r="D1" s="155"/>
      <c r="E1" s="155"/>
      <c r="F1" s="155"/>
    </row>
    <row r="2" spans="1:6" ht="18" customHeight="1">
      <c r="A2" s="62"/>
      <c r="B2" s="45"/>
      <c r="C2" s="45"/>
      <c r="D2" s="45"/>
      <c r="E2" s="45"/>
      <c r="F2" s="45"/>
    </row>
    <row r="3" spans="1:6" ht="15.75" customHeight="1">
      <c r="A3" s="179" t="s">
        <v>22</v>
      </c>
      <c r="B3" s="179"/>
      <c r="C3" s="179"/>
      <c r="D3" s="179"/>
      <c r="E3" s="179"/>
      <c r="F3" s="179"/>
    </row>
    <row r="4" spans="1:6" ht="18">
      <c r="A4" s="63"/>
      <c r="B4" s="45"/>
      <c r="C4" s="45"/>
      <c r="D4" s="45"/>
      <c r="E4" s="45"/>
      <c r="F4" s="45"/>
    </row>
    <row r="5" spans="1:6" ht="18" customHeight="1">
      <c r="A5" s="179" t="s">
        <v>4</v>
      </c>
      <c r="B5" s="179"/>
      <c r="C5" s="179"/>
      <c r="D5" s="179"/>
      <c r="E5" s="179"/>
      <c r="F5" s="179"/>
    </row>
    <row r="6" spans="1:6" ht="18">
      <c r="A6" s="62"/>
      <c r="B6" s="45"/>
      <c r="C6" s="45"/>
      <c r="D6" s="45"/>
      <c r="E6" s="45"/>
      <c r="F6" s="45"/>
    </row>
    <row r="7" spans="1:6" ht="15.75" customHeight="1">
      <c r="A7" s="158" t="s">
        <v>39</v>
      </c>
      <c r="B7" s="158"/>
      <c r="C7" s="158"/>
      <c r="D7" s="158"/>
      <c r="E7" s="158"/>
      <c r="F7" s="158"/>
    </row>
    <row r="8" spans="1:6" ht="18">
      <c r="A8" s="62"/>
      <c r="B8" s="45"/>
      <c r="C8" s="45"/>
      <c r="D8" s="45"/>
      <c r="E8" s="45"/>
      <c r="F8" s="45"/>
    </row>
    <row r="10" spans="1:6">
      <c r="A10" s="111" t="s">
        <v>41</v>
      </c>
      <c r="B10" s="112" t="s">
        <v>239</v>
      </c>
      <c r="C10" s="111" t="s">
        <v>240</v>
      </c>
      <c r="D10" s="111" t="s">
        <v>85</v>
      </c>
      <c r="E10" s="111" t="s">
        <v>85</v>
      </c>
      <c r="F10" s="111" t="s">
        <v>85</v>
      </c>
    </row>
    <row r="11" spans="1:6">
      <c r="A11" s="33" t="s">
        <v>0</v>
      </c>
      <c r="B11" s="114">
        <f>B12+B26</f>
        <v>1864780.5599999998</v>
      </c>
      <c r="C11" s="115">
        <f>C12+C26</f>
        <v>2325900</v>
      </c>
      <c r="D11" s="115">
        <f t="shared" ref="D11" si="0">D12+D26</f>
        <v>2667000</v>
      </c>
      <c r="E11" s="115">
        <f t="shared" ref="E11:F11" si="1">E12+E26</f>
        <v>2667000</v>
      </c>
      <c r="F11" s="115">
        <f t="shared" si="1"/>
        <v>2667000</v>
      </c>
    </row>
    <row r="12" spans="1:6">
      <c r="A12" s="116" t="s">
        <v>46</v>
      </c>
      <c r="B12" s="117">
        <f>SUM(B13:B21)</f>
        <v>1864780.5599999998</v>
      </c>
      <c r="C12" s="118">
        <f>SUM(C13:C21)</f>
        <v>2325900</v>
      </c>
      <c r="D12" s="118">
        <f t="shared" ref="D12" si="2">SUM(D13:D21)</f>
        <v>2667000</v>
      </c>
      <c r="E12" s="118">
        <f t="shared" ref="E12:F12" si="3">SUM(E13:E21)</f>
        <v>2667000</v>
      </c>
      <c r="F12" s="118">
        <f t="shared" si="3"/>
        <v>2667000</v>
      </c>
    </row>
    <row r="13" spans="1:6">
      <c r="A13" s="119" t="s">
        <v>241</v>
      </c>
      <c r="B13" s="120">
        <v>295493.21999999997</v>
      </c>
      <c r="C13" s="120">
        <v>304590</v>
      </c>
      <c r="D13" s="120">
        <v>436500</v>
      </c>
      <c r="E13" s="120">
        <v>436500</v>
      </c>
      <c r="F13" s="120">
        <v>436500</v>
      </c>
    </row>
    <row r="14" spans="1:6">
      <c r="A14" s="119" t="s">
        <v>242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</row>
    <row r="15" spans="1:6">
      <c r="A15" s="121" t="s">
        <v>249</v>
      </c>
      <c r="B15" s="120">
        <v>900.28</v>
      </c>
      <c r="C15" s="120">
        <v>0</v>
      </c>
      <c r="D15" s="120">
        <v>0</v>
      </c>
      <c r="E15" s="120">
        <v>0</v>
      </c>
      <c r="F15" s="120">
        <v>0</v>
      </c>
    </row>
    <row r="16" spans="1:6" ht="25.5">
      <c r="A16" s="121" t="s">
        <v>250</v>
      </c>
      <c r="B16" s="120">
        <v>1842.28</v>
      </c>
      <c r="C16" s="120">
        <v>0</v>
      </c>
      <c r="D16" s="120">
        <v>0</v>
      </c>
      <c r="E16" s="120">
        <v>0</v>
      </c>
      <c r="F16" s="120">
        <v>0</v>
      </c>
    </row>
    <row r="17" spans="1:6" ht="25.5">
      <c r="A17" s="121" t="s">
        <v>248</v>
      </c>
      <c r="B17" s="120">
        <v>115545</v>
      </c>
      <c r="C17" s="120">
        <v>119000</v>
      </c>
      <c r="D17" s="120">
        <v>123000</v>
      </c>
      <c r="E17" s="120">
        <v>123000</v>
      </c>
      <c r="F17" s="120">
        <v>123000</v>
      </c>
    </row>
    <row r="18" spans="1:6" ht="25.5">
      <c r="A18" s="121" t="s">
        <v>251</v>
      </c>
      <c r="B18" s="120">
        <v>132.35</v>
      </c>
      <c r="C18" s="120">
        <v>400</v>
      </c>
      <c r="D18" s="120">
        <v>200</v>
      </c>
      <c r="E18" s="120">
        <v>200</v>
      </c>
      <c r="F18" s="120">
        <v>200</v>
      </c>
    </row>
    <row r="19" spans="1:6">
      <c r="A19" s="121" t="s">
        <v>252</v>
      </c>
      <c r="B19" s="120">
        <v>36678.720000000001</v>
      </c>
      <c r="C19" s="120">
        <v>65710</v>
      </c>
      <c r="D19" s="120">
        <v>73000</v>
      </c>
      <c r="E19" s="120">
        <v>73000</v>
      </c>
      <c r="F19" s="120">
        <v>73000</v>
      </c>
    </row>
    <row r="20" spans="1:6" ht="38.25">
      <c r="A20" s="121" t="s">
        <v>253</v>
      </c>
      <c r="B20" s="120">
        <v>1183234.78</v>
      </c>
      <c r="C20" s="120">
        <v>1615000</v>
      </c>
      <c r="D20" s="120">
        <v>1741000</v>
      </c>
      <c r="E20" s="120">
        <v>1741000</v>
      </c>
      <c r="F20" s="120">
        <v>1741000</v>
      </c>
    </row>
    <row r="21" spans="1:6" ht="25.5">
      <c r="A21" s="121" t="s">
        <v>254</v>
      </c>
      <c r="B21" s="120">
        <v>230953.93</v>
      </c>
      <c r="C21" s="120">
        <v>221200</v>
      </c>
      <c r="D21" s="120">
        <v>293300</v>
      </c>
      <c r="E21" s="120">
        <v>293300</v>
      </c>
      <c r="F21" s="120">
        <v>293300</v>
      </c>
    </row>
    <row r="22" spans="1:6">
      <c r="A22" s="122" t="s">
        <v>28</v>
      </c>
      <c r="B22" s="120"/>
      <c r="C22" s="120"/>
      <c r="D22" s="41"/>
      <c r="E22" s="41"/>
      <c r="F22" s="41"/>
    </row>
    <row r="23" spans="1:6" ht="25.5">
      <c r="A23" s="123" t="s">
        <v>44</v>
      </c>
      <c r="B23" s="124"/>
      <c r="C23" s="124"/>
      <c r="D23" s="125"/>
      <c r="E23" s="125"/>
      <c r="F23" s="125"/>
    </row>
    <row r="24" spans="1:6" ht="25.5">
      <c r="A24" s="121" t="s">
        <v>45</v>
      </c>
      <c r="B24" s="126"/>
      <c r="C24" s="120"/>
      <c r="D24" s="41"/>
      <c r="E24" s="41"/>
      <c r="F24" s="41"/>
    </row>
    <row r="25" spans="1:6">
      <c r="A25" s="127" t="s">
        <v>42</v>
      </c>
      <c r="B25" s="126"/>
      <c r="C25" s="120"/>
      <c r="D25" s="41"/>
      <c r="E25" s="41"/>
      <c r="F25" s="41"/>
    </row>
    <row r="26" spans="1:6">
      <c r="A26" s="119" t="s">
        <v>43</v>
      </c>
      <c r="B26" s="126"/>
      <c r="C26" s="120"/>
      <c r="D26" s="41"/>
      <c r="E26" s="41"/>
      <c r="F26" s="41"/>
    </row>
    <row r="27" spans="1:6">
      <c r="A27" s="128"/>
      <c r="B27" s="129"/>
      <c r="C27" s="129"/>
    </row>
    <row r="28" spans="1:6">
      <c r="A28" s="128"/>
      <c r="B28" s="128"/>
      <c r="C28" s="128"/>
      <c r="D28" s="113"/>
      <c r="E28" s="113"/>
      <c r="F28" s="113"/>
    </row>
    <row r="29" spans="1:6" ht="15.75">
      <c r="A29" s="155" t="s">
        <v>40</v>
      </c>
      <c r="B29" s="155"/>
      <c r="C29" s="155"/>
      <c r="D29" s="155"/>
      <c r="E29" s="155"/>
      <c r="F29" s="155"/>
    </row>
    <row r="30" spans="1:6" ht="18">
      <c r="A30" s="130"/>
      <c r="B30" s="130"/>
      <c r="C30" s="130"/>
      <c r="D30" s="131"/>
      <c r="E30" s="131"/>
      <c r="F30" s="131"/>
    </row>
    <row r="31" spans="1:6">
      <c r="A31" s="111" t="s">
        <v>41</v>
      </c>
      <c r="B31" s="112" t="s">
        <v>239</v>
      </c>
      <c r="C31" s="111" t="s">
        <v>240</v>
      </c>
      <c r="D31" s="111" t="s">
        <v>85</v>
      </c>
      <c r="E31" s="111" t="s">
        <v>85</v>
      </c>
      <c r="F31" s="111" t="s">
        <v>85</v>
      </c>
    </row>
    <row r="32" spans="1:6">
      <c r="A32" s="33" t="s">
        <v>1</v>
      </c>
      <c r="B32" s="114">
        <f>B33+B44</f>
        <v>1864780.5599999998</v>
      </c>
      <c r="C32" s="115">
        <f>C33+C44</f>
        <v>2325900</v>
      </c>
      <c r="D32" s="115">
        <f t="shared" ref="D32" si="4">D33+D44</f>
        <v>2667000</v>
      </c>
      <c r="E32" s="115">
        <f t="shared" ref="E32:F32" si="5">E33+E44</f>
        <v>2667000</v>
      </c>
      <c r="F32" s="115">
        <f t="shared" si="5"/>
        <v>2667000</v>
      </c>
    </row>
    <row r="33" spans="1:6">
      <c r="A33" s="132" t="s">
        <v>46</v>
      </c>
      <c r="B33" s="133">
        <f>SUM(B34:B42)</f>
        <v>1838235.5599999998</v>
      </c>
      <c r="C33" s="133">
        <f>SUM(C34:C42)</f>
        <v>2295900</v>
      </c>
      <c r="D33" s="133">
        <f t="shared" ref="D33" si="6">SUM(D34:D42)</f>
        <v>2637000</v>
      </c>
      <c r="E33" s="133">
        <f t="shared" ref="E33:F33" si="7">SUM(E34:E42)</f>
        <v>2637000</v>
      </c>
      <c r="F33" s="133">
        <f t="shared" si="7"/>
        <v>2637000</v>
      </c>
    </row>
    <row r="34" spans="1:6">
      <c r="A34" s="119" t="s">
        <v>241</v>
      </c>
      <c r="B34" s="120">
        <v>295493.21999999997</v>
      </c>
      <c r="C34" s="120">
        <v>304590</v>
      </c>
      <c r="D34" s="120">
        <v>436500</v>
      </c>
      <c r="E34" s="120">
        <v>436500</v>
      </c>
      <c r="F34" s="120">
        <v>436500</v>
      </c>
    </row>
    <row r="35" spans="1:6">
      <c r="A35" s="119" t="s">
        <v>242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</row>
    <row r="36" spans="1:6">
      <c r="A36" s="121" t="s">
        <v>68</v>
      </c>
      <c r="B36" s="120">
        <v>900.28</v>
      </c>
      <c r="C36" s="120">
        <v>0</v>
      </c>
      <c r="D36" s="120">
        <v>0</v>
      </c>
      <c r="E36" s="120">
        <v>0</v>
      </c>
      <c r="F36" s="120">
        <v>0</v>
      </c>
    </row>
    <row r="37" spans="1:6" ht="25.5">
      <c r="A37" s="121" t="s">
        <v>243</v>
      </c>
      <c r="B37" s="120">
        <v>1842.28</v>
      </c>
      <c r="C37" s="120">
        <v>0</v>
      </c>
      <c r="D37" s="120">
        <v>0</v>
      </c>
      <c r="E37" s="120">
        <v>0</v>
      </c>
      <c r="F37" s="120">
        <v>0</v>
      </c>
    </row>
    <row r="38" spans="1:6" ht="25.5">
      <c r="A38" s="121" t="s">
        <v>248</v>
      </c>
      <c r="B38" s="120">
        <v>89000</v>
      </c>
      <c r="C38" s="120">
        <v>89000</v>
      </c>
      <c r="D38" s="120">
        <v>93000</v>
      </c>
      <c r="E38" s="120">
        <v>93000</v>
      </c>
      <c r="F38" s="120">
        <v>93000</v>
      </c>
    </row>
    <row r="39" spans="1:6" ht="25.5">
      <c r="A39" s="121" t="s">
        <v>76</v>
      </c>
      <c r="B39" s="120">
        <v>132.35</v>
      </c>
      <c r="C39" s="120">
        <v>400</v>
      </c>
      <c r="D39" s="120">
        <v>200</v>
      </c>
      <c r="E39" s="120">
        <v>200</v>
      </c>
      <c r="F39" s="120">
        <v>200</v>
      </c>
    </row>
    <row r="40" spans="1:6">
      <c r="A40" s="119" t="s">
        <v>69</v>
      </c>
      <c r="B40" s="120">
        <v>36678.720000000001</v>
      </c>
      <c r="C40" s="120">
        <v>65710</v>
      </c>
      <c r="D40" s="120">
        <v>73000</v>
      </c>
      <c r="E40" s="120">
        <v>73000</v>
      </c>
      <c r="F40" s="120">
        <v>73000</v>
      </c>
    </row>
    <row r="41" spans="1:6" ht="38.25">
      <c r="A41" s="121" t="s">
        <v>71</v>
      </c>
      <c r="B41" s="120">
        <v>1183234.78</v>
      </c>
      <c r="C41" s="120">
        <v>1615000</v>
      </c>
      <c r="D41" s="120">
        <v>1741000</v>
      </c>
      <c r="E41" s="120">
        <v>1741000</v>
      </c>
      <c r="F41" s="120">
        <v>1741000</v>
      </c>
    </row>
    <row r="42" spans="1:6">
      <c r="A42" s="119" t="s">
        <v>72</v>
      </c>
      <c r="B42" s="120">
        <v>230953.93</v>
      </c>
      <c r="C42" s="120">
        <v>221200</v>
      </c>
      <c r="D42" s="120">
        <v>293300</v>
      </c>
      <c r="E42" s="120">
        <v>293300</v>
      </c>
      <c r="F42" s="120">
        <v>293300</v>
      </c>
    </row>
    <row r="43" spans="1:6">
      <c r="A43" s="134"/>
      <c r="B43" s="126"/>
      <c r="C43" s="120"/>
      <c r="D43" s="120"/>
      <c r="E43" s="120"/>
      <c r="F43" s="120"/>
    </row>
    <row r="44" spans="1:6" ht="25.5">
      <c r="A44" s="135" t="s">
        <v>73</v>
      </c>
      <c r="B44" s="136">
        <f>SUM(B45:B48)</f>
        <v>26545</v>
      </c>
      <c r="C44" s="136">
        <f t="shared" ref="C44:D44" si="8">SUM(C45:C48)</f>
        <v>30000</v>
      </c>
      <c r="D44" s="136">
        <f t="shared" si="8"/>
        <v>30000</v>
      </c>
      <c r="E44" s="136">
        <f t="shared" ref="E44:F44" si="9">SUM(E45:E48)</f>
        <v>30000</v>
      </c>
      <c r="F44" s="136">
        <f t="shared" si="9"/>
        <v>30000</v>
      </c>
    </row>
    <row r="45" spans="1:6">
      <c r="A45" s="121" t="s">
        <v>68</v>
      </c>
      <c r="B45" s="120"/>
      <c r="C45" s="120"/>
      <c r="D45" s="120"/>
      <c r="E45" s="120"/>
      <c r="F45" s="120"/>
    </row>
    <row r="46" spans="1:6">
      <c r="A46" s="119" t="s">
        <v>74</v>
      </c>
      <c r="B46" s="126">
        <v>26545</v>
      </c>
      <c r="C46" s="120">
        <v>30000</v>
      </c>
      <c r="D46" s="120">
        <v>30000</v>
      </c>
      <c r="E46" s="120">
        <v>30000</v>
      </c>
      <c r="F46" s="120">
        <v>30000</v>
      </c>
    </row>
    <row r="47" spans="1:6">
      <c r="A47" s="121" t="s">
        <v>72</v>
      </c>
      <c r="B47" s="126"/>
      <c r="C47" s="120"/>
      <c r="D47" s="120"/>
      <c r="E47" s="120"/>
      <c r="F47" s="120"/>
    </row>
    <row r="48" spans="1:6" ht="25.5">
      <c r="A48" s="137" t="s">
        <v>244</v>
      </c>
      <c r="B48" s="126"/>
      <c r="C48" s="120"/>
      <c r="D48" s="120"/>
      <c r="E48" s="120"/>
      <c r="F48" s="120"/>
    </row>
    <row r="49" spans="1:6">
      <c r="A49" s="119"/>
      <c r="B49" s="126"/>
      <c r="C49" s="120"/>
      <c r="D49" s="41"/>
      <c r="E49" s="41"/>
      <c r="F49" s="41"/>
    </row>
    <row r="50" spans="1:6">
      <c r="A50" s="128"/>
      <c r="B50" s="128"/>
      <c r="C50" s="128"/>
      <c r="D50" s="113"/>
      <c r="E50" s="113"/>
      <c r="F50" s="113"/>
    </row>
  </sheetData>
  <mergeCells count="5">
    <mergeCell ref="A29:F29"/>
    <mergeCell ref="A1:F1"/>
    <mergeCell ref="A3:F3"/>
    <mergeCell ref="A5:F5"/>
    <mergeCell ref="A7:F7"/>
  </mergeCells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activeCell="H20" sqref="H20"/>
    </sheetView>
  </sheetViews>
  <sheetFormatPr defaultRowHeight="15"/>
  <cols>
    <col min="1" max="1" width="37.7109375" customWidth="1"/>
    <col min="2" max="6" width="25.28515625" style="43" customWidth="1"/>
    <col min="7" max="8" width="9.140625" style="47"/>
  </cols>
  <sheetData>
    <row r="1" spans="1:8" ht="42" customHeight="1">
      <c r="A1" s="156" t="s">
        <v>86</v>
      </c>
      <c r="B1" s="156"/>
      <c r="C1" s="156"/>
      <c r="D1" s="156"/>
      <c r="E1" s="156"/>
      <c r="F1" s="156"/>
    </row>
    <row r="2" spans="1:8" ht="18" customHeight="1">
      <c r="A2" s="1"/>
      <c r="B2" s="39"/>
      <c r="C2" s="39"/>
      <c r="D2" s="39"/>
      <c r="E2" s="39"/>
      <c r="F2" s="39"/>
    </row>
    <row r="3" spans="1:8" ht="15.75">
      <c r="A3" s="156" t="s">
        <v>22</v>
      </c>
      <c r="B3" s="156"/>
      <c r="C3" s="156"/>
      <c r="D3" s="156"/>
      <c r="E3" s="157"/>
      <c r="F3" s="157"/>
    </row>
    <row r="4" spans="1:8" ht="18">
      <c r="A4" s="1"/>
      <c r="B4" s="39"/>
      <c r="C4" s="39"/>
      <c r="D4" s="39"/>
      <c r="E4" s="40"/>
      <c r="F4" s="40"/>
    </row>
    <row r="5" spans="1:8" ht="18" customHeight="1">
      <c r="A5" s="156" t="s">
        <v>4</v>
      </c>
      <c r="B5" s="168"/>
      <c r="C5" s="168"/>
      <c r="D5" s="168"/>
      <c r="E5" s="168"/>
      <c r="F5" s="168"/>
    </row>
    <row r="6" spans="1:8" ht="18">
      <c r="A6" s="1"/>
      <c r="B6" s="39"/>
      <c r="C6" s="39"/>
      <c r="D6" s="39"/>
      <c r="E6" s="40"/>
      <c r="F6" s="40"/>
    </row>
    <row r="7" spans="1:8" ht="15.75">
      <c r="A7" s="156" t="s">
        <v>14</v>
      </c>
      <c r="B7" s="178"/>
      <c r="C7" s="178"/>
      <c r="D7" s="178"/>
      <c r="E7" s="178"/>
      <c r="F7" s="178"/>
    </row>
    <row r="8" spans="1:8" ht="18">
      <c r="A8" s="1"/>
      <c r="B8" s="39"/>
      <c r="C8" s="39"/>
      <c r="D8" s="39"/>
      <c r="E8" s="40"/>
      <c r="F8" s="40"/>
    </row>
    <row r="9" spans="1:8" s="28" customFormat="1" ht="12">
      <c r="A9" s="27"/>
      <c r="B9" s="49"/>
      <c r="C9" s="49"/>
      <c r="D9" s="49"/>
      <c r="E9" s="49"/>
      <c r="F9" s="60"/>
      <c r="G9" s="48"/>
      <c r="H9" s="48"/>
    </row>
    <row r="10" spans="1:8" ht="25.5">
      <c r="A10" s="16" t="s">
        <v>79</v>
      </c>
      <c r="B10" s="15" t="s">
        <v>239</v>
      </c>
      <c r="C10" s="16" t="s">
        <v>240</v>
      </c>
      <c r="D10" s="16" t="s">
        <v>85</v>
      </c>
      <c r="E10" s="16" t="s">
        <v>83</v>
      </c>
      <c r="F10" s="16" t="s">
        <v>89</v>
      </c>
      <c r="G10"/>
      <c r="H10"/>
    </row>
    <row r="11" spans="1:8" ht="30" customHeight="1">
      <c r="A11" s="6" t="s">
        <v>15</v>
      </c>
      <c r="B11" s="46">
        <v>1864780.56</v>
      </c>
      <c r="C11" s="44">
        <v>2325900</v>
      </c>
      <c r="D11" s="44">
        <v>2667000</v>
      </c>
      <c r="E11" s="44">
        <v>2667000</v>
      </c>
      <c r="F11" s="44">
        <v>2667000</v>
      </c>
    </row>
    <row r="12" spans="1:8" ht="30" customHeight="1">
      <c r="A12" s="6" t="s">
        <v>80</v>
      </c>
      <c r="B12" s="46">
        <v>1864780.56</v>
      </c>
      <c r="C12" s="44">
        <v>2325900</v>
      </c>
      <c r="D12" s="44">
        <v>2667000</v>
      </c>
      <c r="E12" s="44">
        <v>2667000</v>
      </c>
      <c r="F12" s="44">
        <v>2667000</v>
      </c>
    </row>
    <row r="13" spans="1:8" ht="30" customHeight="1">
      <c r="A13" s="29" t="s">
        <v>81</v>
      </c>
      <c r="B13" s="46">
        <v>1864780.56</v>
      </c>
      <c r="C13" s="44">
        <v>2325900</v>
      </c>
      <c r="D13" s="44">
        <v>2667000</v>
      </c>
      <c r="E13" s="44">
        <v>2667000</v>
      </c>
      <c r="F13" s="44">
        <v>2667000</v>
      </c>
    </row>
    <row r="14" spans="1:8" ht="30" hidden="1" customHeight="1">
      <c r="A14" s="6" t="s">
        <v>16</v>
      </c>
      <c r="B14" s="42"/>
      <c r="C14" s="41"/>
      <c r="D14" s="41"/>
      <c r="E14" s="44">
        <v>2647000</v>
      </c>
      <c r="F14" s="44">
        <v>2667000</v>
      </c>
    </row>
    <row r="15" spans="1:8" ht="25.5" hidden="1">
      <c r="A15" s="13" t="s">
        <v>17</v>
      </c>
      <c r="B15" s="42"/>
      <c r="C15" s="41"/>
      <c r="D15" s="41"/>
      <c r="E15" s="44">
        <v>2647000</v>
      </c>
      <c r="F15" s="44">
        <v>2667000</v>
      </c>
    </row>
    <row r="16" spans="1:8" ht="15.75" hidden="1" customHeight="1">
      <c r="A16" s="12" t="s">
        <v>18</v>
      </c>
      <c r="B16" s="42"/>
      <c r="C16" s="41"/>
      <c r="D16" s="41"/>
      <c r="E16" s="44">
        <v>2647000</v>
      </c>
      <c r="F16" s="44">
        <v>2667000</v>
      </c>
    </row>
    <row r="17" spans="1:6" ht="19.5" hidden="1" customHeight="1">
      <c r="A17" s="6" t="s">
        <v>19</v>
      </c>
      <c r="B17" s="42"/>
      <c r="C17" s="41"/>
      <c r="D17" s="41"/>
      <c r="E17" s="44">
        <v>2647000</v>
      </c>
      <c r="F17" s="44">
        <v>2667000</v>
      </c>
    </row>
    <row r="18" spans="1:6" ht="25.5" hidden="1">
      <c r="A18" s="14" t="s">
        <v>20</v>
      </c>
      <c r="B18" s="42"/>
      <c r="C18" s="41"/>
      <c r="D18" s="41"/>
      <c r="E18" s="44">
        <v>2647000</v>
      </c>
      <c r="F18" s="44">
        <v>2667000</v>
      </c>
    </row>
    <row r="19" spans="1:6" hidden="1">
      <c r="E19" s="44">
        <v>2647000</v>
      </c>
      <c r="F19" s="44">
        <v>2667000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8CC8-0725-4D9E-B5BE-3A6087368725}">
  <dimension ref="A1:I443"/>
  <sheetViews>
    <sheetView workbookViewId="0">
      <selection sqref="A1:F1"/>
    </sheetView>
  </sheetViews>
  <sheetFormatPr defaultRowHeight="11.25"/>
  <cols>
    <col min="1" max="1" width="68" style="80" customWidth="1"/>
    <col min="2" max="2" width="25.85546875" style="79" customWidth="1"/>
    <col min="3" max="3" width="22.28515625" style="79" customWidth="1"/>
    <col min="4" max="6" width="21.28515625" style="104" customWidth="1"/>
    <col min="7" max="16384" width="9.140625" style="83"/>
  </cols>
  <sheetData>
    <row r="1" spans="1:6" ht="36" customHeight="1">
      <c r="A1" s="180" t="s">
        <v>235</v>
      </c>
      <c r="B1" s="181"/>
      <c r="C1" s="181"/>
      <c r="D1" s="181"/>
      <c r="E1" s="181"/>
      <c r="F1" s="182"/>
    </row>
    <row r="2" spans="1:6" ht="21.75" customHeight="1">
      <c r="A2" s="183" t="s">
        <v>21</v>
      </c>
      <c r="B2" s="184"/>
      <c r="C2" s="184"/>
      <c r="D2" s="184"/>
      <c r="E2" s="184"/>
      <c r="F2" s="185"/>
    </row>
    <row r="3" spans="1:6" ht="32.25" customHeight="1">
      <c r="A3" s="89" t="s">
        <v>213</v>
      </c>
      <c r="B3" s="186" t="s">
        <v>87</v>
      </c>
      <c r="C3" s="186"/>
      <c r="D3" s="186"/>
      <c r="E3" s="186"/>
      <c r="F3" s="186"/>
    </row>
    <row r="4" spans="1:6" s="90" customFormat="1" ht="32.25" customHeight="1" thickBot="1">
      <c r="A4" s="92" t="s">
        <v>77</v>
      </c>
      <c r="B4" s="99" t="s">
        <v>88</v>
      </c>
      <c r="C4" s="100" t="s">
        <v>82</v>
      </c>
      <c r="D4" s="94" t="s">
        <v>85</v>
      </c>
      <c r="E4" s="94" t="s">
        <v>85</v>
      </c>
      <c r="F4" s="94" t="s">
        <v>85</v>
      </c>
    </row>
    <row r="5" spans="1:6" s="87" customFormat="1" ht="20.25" customHeight="1" thickBot="1">
      <c r="A5" s="88" t="s">
        <v>90</v>
      </c>
      <c r="B5" s="85">
        <v>1864780.56</v>
      </c>
      <c r="C5" s="86">
        <v>2325900</v>
      </c>
      <c r="D5" s="109">
        <f>SUM(D6+D73+D96+D218+D316+D322+D348+D381+D407+D413+D424+D430)</f>
        <v>2667000</v>
      </c>
      <c r="E5" s="109">
        <f>SUM(E6+E73+E96+E218+E316+E322+E348+E381+E407+E413+E424+E430)</f>
        <v>2667000</v>
      </c>
      <c r="F5" s="109">
        <f>SUM(F6+F73+F96+F218+F316+F322+F348+F381+F407+F413+F424+F430)</f>
        <v>2667000</v>
      </c>
    </row>
    <row r="6" spans="1:6" ht="18" customHeight="1">
      <c r="A6" s="95" t="s">
        <v>91</v>
      </c>
      <c r="B6" s="96">
        <v>89000</v>
      </c>
      <c r="C6" s="96">
        <v>89000</v>
      </c>
      <c r="D6" s="101">
        <f>D7</f>
        <v>93000</v>
      </c>
      <c r="E6" s="101">
        <f>E7</f>
        <v>93000</v>
      </c>
      <c r="F6" s="101">
        <f>F7</f>
        <v>93000</v>
      </c>
    </row>
    <row r="7" spans="1:6" ht="18" customHeight="1">
      <c r="A7" s="97" t="s">
        <v>214</v>
      </c>
      <c r="B7" s="98">
        <v>89000</v>
      </c>
      <c r="C7" s="98">
        <v>89000</v>
      </c>
      <c r="D7" s="102">
        <f>SUM(D8+D69)</f>
        <v>93000</v>
      </c>
      <c r="E7" s="102">
        <f>SUM(E8+E69)</f>
        <v>93000</v>
      </c>
      <c r="F7" s="102">
        <f>SUM(F8+F69)</f>
        <v>93000</v>
      </c>
    </row>
    <row r="8" spans="1:6" ht="12.75">
      <c r="A8" s="81" t="s">
        <v>92</v>
      </c>
      <c r="B8" s="82">
        <v>87903.91</v>
      </c>
      <c r="C8" s="82">
        <v>87600</v>
      </c>
      <c r="D8" s="105">
        <f>SUM(D9+D31+D56+D18)</f>
        <v>91900</v>
      </c>
      <c r="E8" s="105">
        <f>SUM(E9+E31+E56+E18)</f>
        <v>91900</v>
      </c>
      <c r="F8" s="105">
        <f>SUM(F9+F31+F56+F18)</f>
        <v>91900</v>
      </c>
    </row>
    <row r="9" spans="1:6" ht="12.75">
      <c r="A9" s="81" t="s">
        <v>93</v>
      </c>
      <c r="B9" s="82">
        <v>4569.25</v>
      </c>
      <c r="C9" s="82">
        <v>4000</v>
      </c>
      <c r="D9" s="105">
        <f>SUM(D10+D16)</f>
        <v>4600</v>
      </c>
      <c r="E9" s="105">
        <f>SUM(E10+E16)</f>
        <v>4600</v>
      </c>
      <c r="F9" s="105">
        <f>SUM(F10+F16)</f>
        <v>4600</v>
      </c>
    </row>
    <row r="10" spans="1:6" ht="12.75">
      <c r="A10" s="81" t="s">
        <v>94</v>
      </c>
      <c r="B10" s="82">
        <v>4009.25</v>
      </c>
      <c r="C10" s="82">
        <v>3500</v>
      </c>
      <c r="D10" s="105">
        <f>SUM(D11:D15)</f>
        <v>4100</v>
      </c>
      <c r="E10" s="105">
        <f>SUM(E11:E15)</f>
        <v>4100</v>
      </c>
      <c r="F10" s="105">
        <f>SUM(F11:F15)</f>
        <v>4100</v>
      </c>
    </row>
    <row r="11" spans="1:6" ht="12.75">
      <c r="A11" s="81" t="s">
        <v>95</v>
      </c>
      <c r="B11" s="82">
        <v>2503.0300000000002</v>
      </c>
      <c r="C11" s="82">
        <v>1700</v>
      </c>
      <c r="D11" s="105">
        <v>2500</v>
      </c>
      <c r="E11" s="105">
        <v>2500</v>
      </c>
      <c r="F11" s="105">
        <v>2500</v>
      </c>
    </row>
    <row r="12" spans="1:6" ht="12.75">
      <c r="A12" s="81" t="s">
        <v>218</v>
      </c>
      <c r="B12" s="82">
        <v>50</v>
      </c>
      <c r="C12" s="82">
        <v>0</v>
      </c>
      <c r="D12" s="105">
        <v>0</v>
      </c>
      <c r="E12" s="105">
        <v>0</v>
      </c>
      <c r="F12" s="105">
        <v>0</v>
      </c>
    </row>
    <row r="13" spans="1:6" ht="12.75">
      <c r="A13" s="81" t="s">
        <v>96</v>
      </c>
      <c r="B13" s="82">
        <v>363</v>
      </c>
      <c r="C13" s="82">
        <v>900</v>
      </c>
      <c r="D13" s="105">
        <v>700</v>
      </c>
      <c r="E13" s="105">
        <v>700</v>
      </c>
      <c r="F13" s="105">
        <v>700</v>
      </c>
    </row>
    <row r="14" spans="1:6" ht="12.75">
      <c r="A14" s="81" t="s">
        <v>97</v>
      </c>
      <c r="B14" s="82">
        <v>1013.13</v>
      </c>
      <c r="C14" s="82">
        <v>900</v>
      </c>
      <c r="D14" s="105">
        <v>900</v>
      </c>
      <c r="E14" s="105">
        <v>900</v>
      </c>
      <c r="F14" s="105">
        <v>900</v>
      </c>
    </row>
    <row r="15" spans="1:6" ht="12.75">
      <c r="A15" s="81" t="s">
        <v>220</v>
      </c>
      <c r="B15" s="82">
        <v>80.09</v>
      </c>
      <c r="C15" s="82">
        <v>0</v>
      </c>
      <c r="D15" s="105">
        <v>0</v>
      </c>
      <c r="E15" s="105">
        <v>0</v>
      </c>
      <c r="F15" s="105">
        <v>0</v>
      </c>
    </row>
    <row r="16" spans="1:6" ht="12.75">
      <c r="A16" s="81" t="s">
        <v>98</v>
      </c>
      <c r="B16" s="82">
        <v>560</v>
      </c>
      <c r="C16" s="82">
        <v>500</v>
      </c>
      <c r="D16" s="105">
        <v>500</v>
      </c>
      <c r="E16" s="105">
        <v>500</v>
      </c>
      <c r="F16" s="105">
        <v>500</v>
      </c>
    </row>
    <row r="17" spans="1:6" ht="12.75">
      <c r="A17" s="81" t="s">
        <v>99</v>
      </c>
      <c r="B17" s="82">
        <v>560</v>
      </c>
      <c r="C17" s="82">
        <v>500</v>
      </c>
      <c r="D17" s="105">
        <v>500</v>
      </c>
      <c r="E17" s="105">
        <v>500</v>
      </c>
      <c r="F17" s="105">
        <v>500</v>
      </c>
    </row>
    <row r="18" spans="1:6" ht="12.75">
      <c r="A18" s="81" t="s">
        <v>100</v>
      </c>
      <c r="B18" s="82">
        <v>9215.5400000000009</v>
      </c>
      <c r="C18" s="82">
        <v>9000</v>
      </c>
      <c r="D18" s="105">
        <f>SUM(D19+D25+D27+D29)</f>
        <v>8950</v>
      </c>
      <c r="E18" s="105">
        <f>SUM(E19+E25+E27+E29)</f>
        <v>8950</v>
      </c>
      <c r="F18" s="105">
        <f>SUM(F19+F25+F27+F29)</f>
        <v>8950</v>
      </c>
    </row>
    <row r="19" spans="1:6" ht="12.75">
      <c r="A19" s="81" t="s">
        <v>101</v>
      </c>
      <c r="B19" s="82">
        <v>6935.32</v>
      </c>
      <c r="C19" s="82">
        <v>8000</v>
      </c>
      <c r="D19" s="105">
        <f>SUM(D20:D24)</f>
        <v>7450</v>
      </c>
      <c r="E19" s="105">
        <f>SUM(E20:E24)</f>
        <v>7450</v>
      </c>
      <c r="F19" s="105">
        <f>SUM(F20:F24)</f>
        <v>7450</v>
      </c>
    </row>
    <row r="20" spans="1:6" ht="12.75">
      <c r="A20" s="81" t="s">
        <v>102</v>
      </c>
      <c r="B20" s="82">
        <v>3113.9</v>
      </c>
      <c r="C20" s="82">
        <v>2200</v>
      </c>
      <c r="D20" s="105">
        <v>2200</v>
      </c>
      <c r="E20" s="105">
        <v>2200</v>
      </c>
      <c r="F20" s="105">
        <v>2200</v>
      </c>
    </row>
    <row r="21" spans="1:6" ht="12.75">
      <c r="A21" s="81" t="s">
        <v>103</v>
      </c>
      <c r="B21" s="82">
        <v>299</v>
      </c>
      <c r="C21" s="82">
        <v>200</v>
      </c>
      <c r="D21" s="105">
        <v>300</v>
      </c>
      <c r="E21" s="105">
        <v>300</v>
      </c>
      <c r="F21" s="105">
        <v>300</v>
      </c>
    </row>
    <row r="22" spans="1:6" ht="12.75">
      <c r="A22" s="81" t="s">
        <v>104</v>
      </c>
      <c r="B22" s="82">
        <v>1113.6199999999999</v>
      </c>
      <c r="C22" s="82">
        <v>3000</v>
      </c>
      <c r="D22" s="105">
        <v>2300</v>
      </c>
      <c r="E22" s="105">
        <v>2300</v>
      </c>
      <c r="F22" s="105">
        <v>2300</v>
      </c>
    </row>
    <row r="23" spans="1:6" ht="12.75">
      <c r="A23" s="81" t="s">
        <v>105</v>
      </c>
      <c r="B23" s="82">
        <v>2349.37</v>
      </c>
      <c r="C23" s="82">
        <v>2600</v>
      </c>
      <c r="D23" s="105">
        <v>2300</v>
      </c>
      <c r="E23" s="105">
        <v>2300</v>
      </c>
      <c r="F23" s="105">
        <v>2300</v>
      </c>
    </row>
    <row r="24" spans="1:6" ht="12.75">
      <c r="A24" s="81" t="s">
        <v>106</v>
      </c>
      <c r="B24" s="82">
        <v>59.43</v>
      </c>
      <c r="C24" s="82">
        <v>0</v>
      </c>
      <c r="D24" s="105">
        <v>350</v>
      </c>
      <c r="E24" s="105">
        <v>350</v>
      </c>
      <c r="F24" s="105">
        <v>350</v>
      </c>
    </row>
    <row r="25" spans="1:6" ht="12.75">
      <c r="A25" s="81" t="s">
        <v>110</v>
      </c>
      <c r="B25" s="82">
        <v>1986.72</v>
      </c>
      <c r="C25" s="82">
        <v>500</v>
      </c>
      <c r="D25" s="105">
        <v>1000</v>
      </c>
      <c r="E25" s="105">
        <v>1000</v>
      </c>
      <c r="F25" s="105">
        <v>1000</v>
      </c>
    </row>
    <row r="26" spans="1:6" ht="14.25" customHeight="1">
      <c r="A26" s="81" t="s">
        <v>111</v>
      </c>
      <c r="B26" s="82">
        <v>1986.72</v>
      </c>
      <c r="C26" s="82">
        <v>500</v>
      </c>
      <c r="D26" s="105">
        <v>1000</v>
      </c>
      <c r="E26" s="105">
        <v>1000</v>
      </c>
      <c r="F26" s="105">
        <v>1000</v>
      </c>
    </row>
    <row r="27" spans="1:6" ht="12.75">
      <c r="A27" s="81" t="s">
        <v>112</v>
      </c>
      <c r="B27" s="82">
        <v>193.51</v>
      </c>
      <c r="C27" s="82">
        <v>0</v>
      </c>
      <c r="D27" s="105">
        <v>0</v>
      </c>
      <c r="E27" s="105">
        <v>0</v>
      </c>
      <c r="F27" s="105">
        <v>0</v>
      </c>
    </row>
    <row r="28" spans="1:6" ht="12.75">
      <c r="A28" s="81" t="s">
        <v>113</v>
      </c>
      <c r="B28" s="82">
        <v>193.51</v>
      </c>
      <c r="C28" s="82">
        <v>0</v>
      </c>
      <c r="D28" s="105">
        <v>0</v>
      </c>
      <c r="E28" s="105">
        <v>0</v>
      </c>
      <c r="F28" s="105">
        <v>0</v>
      </c>
    </row>
    <row r="29" spans="1:6" ht="12.75">
      <c r="A29" s="81" t="s">
        <v>114</v>
      </c>
      <c r="B29" s="82">
        <v>99.99</v>
      </c>
      <c r="C29" s="82">
        <v>500</v>
      </c>
      <c r="D29" s="105">
        <v>500</v>
      </c>
      <c r="E29" s="105">
        <v>500</v>
      </c>
      <c r="F29" s="105">
        <v>500</v>
      </c>
    </row>
    <row r="30" spans="1:6" ht="12.75">
      <c r="A30" s="81" t="s">
        <v>115</v>
      </c>
      <c r="B30" s="82">
        <v>99.99</v>
      </c>
      <c r="C30" s="82">
        <v>500</v>
      </c>
      <c r="D30" s="105">
        <v>500</v>
      </c>
      <c r="E30" s="105">
        <v>500</v>
      </c>
      <c r="F30" s="105">
        <v>500</v>
      </c>
    </row>
    <row r="31" spans="1:6" ht="12.75">
      <c r="A31" s="81" t="s">
        <v>116</v>
      </c>
      <c r="B31" s="82">
        <v>70222.289999999994</v>
      </c>
      <c r="C31" s="82">
        <v>70750</v>
      </c>
      <c r="D31" s="105">
        <f>SUM(D32+D35+D37+D41+D43+D45+D49+D52)</f>
        <v>73800</v>
      </c>
      <c r="E31" s="105">
        <f>SUM(E32+E35+E37+E41+E43+E45+E49+E52)</f>
        <v>73800</v>
      </c>
      <c r="F31" s="105">
        <f>SUM(F32+F35+F37+F41+F43+F45+F49+F52)</f>
        <v>73800</v>
      </c>
    </row>
    <row r="32" spans="1:6" ht="12.75">
      <c r="A32" s="81" t="s">
        <v>117</v>
      </c>
      <c r="B32" s="82">
        <v>4787.43</v>
      </c>
      <c r="C32" s="82">
        <v>4750</v>
      </c>
      <c r="D32" s="105">
        <v>5200</v>
      </c>
      <c r="E32" s="105">
        <v>5200</v>
      </c>
      <c r="F32" s="105">
        <v>5200</v>
      </c>
    </row>
    <row r="33" spans="1:6" ht="12.75">
      <c r="A33" s="81" t="s">
        <v>118</v>
      </c>
      <c r="B33" s="82">
        <v>4394.9799999999996</v>
      </c>
      <c r="C33" s="82">
        <v>4300</v>
      </c>
      <c r="D33" s="105">
        <v>4800</v>
      </c>
      <c r="E33" s="105">
        <v>4800</v>
      </c>
      <c r="F33" s="105">
        <v>4800</v>
      </c>
    </row>
    <row r="34" spans="1:6" ht="12.75">
      <c r="A34" s="81" t="s">
        <v>119</v>
      </c>
      <c r="B34" s="82">
        <v>392.45</v>
      </c>
      <c r="C34" s="82">
        <v>450</v>
      </c>
      <c r="D34" s="105">
        <v>400</v>
      </c>
      <c r="E34" s="105">
        <v>400</v>
      </c>
      <c r="F34" s="105">
        <v>400</v>
      </c>
    </row>
    <row r="35" spans="1:6" ht="15" customHeight="1">
      <c r="A35" s="81" t="s">
        <v>120</v>
      </c>
      <c r="B35" s="82">
        <v>22883.360000000001</v>
      </c>
      <c r="C35" s="82">
        <v>22100</v>
      </c>
      <c r="D35" s="105">
        <v>25000</v>
      </c>
      <c r="E35" s="105">
        <v>25000</v>
      </c>
      <c r="F35" s="105">
        <v>25000</v>
      </c>
    </row>
    <row r="36" spans="1:6" ht="13.5" customHeight="1">
      <c r="A36" s="81" t="s">
        <v>122</v>
      </c>
      <c r="B36" s="82">
        <v>22883.360000000001</v>
      </c>
      <c r="C36" s="82">
        <v>22100</v>
      </c>
      <c r="D36" s="105">
        <v>25000</v>
      </c>
      <c r="E36" s="105">
        <v>25000</v>
      </c>
      <c r="F36" s="105">
        <v>25000</v>
      </c>
    </row>
    <row r="37" spans="1:6" ht="12.75">
      <c r="A37" s="81" t="s">
        <v>123</v>
      </c>
      <c r="B37" s="82">
        <v>17554.16</v>
      </c>
      <c r="C37" s="82">
        <v>18100</v>
      </c>
      <c r="D37" s="105">
        <v>18100</v>
      </c>
      <c r="E37" s="105">
        <v>18100</v>
      </c>
      <c r="F37" s="105">
        <v>18100</v>
      </c>
    </row>
    <row r="38" spans="1:6" ht="12.75">
      <c r="A38" s="81" t="s">
        <v>124</v>
      </c>
      <c r="B38" s="82">
        <v>3589.33</v>
      </c>
      <c r="C38" s="82">
        <v>3800</v>
      </c>
      <c r="D38" s="105">
        <v>3800</v>
      </c>
      <c r="E38" s="105">
        <v>3800</v>
      </c>
      <c r="F38" s="105">
        <v>3800</v>
      </c>
    </row>
    <row r="39" spans="1:6" ht="12.75">
      <c r="A39" s="81" t="s">
        <v>125</v>
      </c>
      <c r="B39" s="82">
        <v>5248.1</v>
      </c>
      <c r="C39" s="82">
        <v>5600</v>
      </c>
      <c r="D39" s="105">
        <v>5600</v>
      </c>
      <c r="E39" s="105">
        <v>5600</v>
      </c>
      <c r="F39" s="105">
        <v>5600</v>
      </c>
    </row>
    <row r="40" spans="1:6" ht="12.75">
      <c r="A40" s="81" t="s">
        <v>127</v>
      </c>
      <c r="B40" s="82">
        <v>8716.73</v>
      </c>
      <c r="C40" s="82">
        <v>8700</v>
      </c>
      <c r="D40" s="105">
        <v>8700</v>
      </c>
      <c r="E40" s="105">
        <v>8700</v>
      </c>
      <c r="F40" s="105">
        <v>8700</v>
      </c>
    </row>
    <row r="41" spans="1:6" ht="12.75">
      <c r="A41" s="81" t="s">
        <v>128</v>
      </c>
      <c r="B41" s="82">
        <v>1001.1</v>
      </c>
      <c r="C41" s="82">
        <v>0</v>
      </c>
      <c r="D41" s="105">
        <v>0</v>
      </c>
      <c r="E41" s="105">
        <v>0</v>
      </c>
      <c r="F41" s="105">
        <v>0</v>
      </c>
    </row>
    <row r="42" spans="1:6" ht="12.75">
      <c r="A42" s="81" t="s">
        <v>129</v>
      </c>
      <c r="B42" s="82">
        <v>1001.1</v>
      </c>
      <c r="C42" s="82">
        <v>0</v>
      </c>
      <c r="D42" s="105">
        <v>0</v>
      </c>
      <c r="E42" s="105">
        <v>0</v>
      </c>
      <c r="F42" s="105">
        <v>0</v>
      </c>
    </row>
    <row r="43" spans="1:6" ht="12.75">
      <c r="A43" s="81" t="s">
        <v>130</v>
      </c>
      <c r="B43" s="82">
        <v>3660</v>
      </c>
      <c r="C43" s="82">
        <v>4000</v>
      </c>
      <c r="D43" s="105">
        <v>3600</v>
      </c>
      <c r="E43" s="105">
        <v>3600</v>
      </c>
      <c r="F43" s="105">
        <v>3600</v>
      </c>
    </row>
    <row r="44" spans="1:6" ht="13.5" customHeight="1">
      <c r="A44" s="81" t="s">
        <v>131</v>
      </c>
      <c r="B44" s="82">
        <v>3660</v>
      </c>
      <c r="C44" s="82">
        <v>4000</v>
      </c>
      <c r="D44" s="105">
        <v>3600</v>
      </c>
      <c r="E44" s="105">
        <v>3600</v>
      </c>
      <c r="F44" s="105">
        <v>3600</v>
      </c>
    </row>
    <row r="45" spans="1:6" ht="12.75">
      <c r="A45" s="81" t="s">
        <v>132</v>
      </c>
      <c r="B45" s="82">
        <v>1810</v>
      </c>
      <c r="C45" s="82">
        <v>2300</v>
      </c>
      <c r="D45" s="105">
        <v>300</v>
      </c>
      <c r="E45" s="105">
        <v>300</v>
      </c>
      <c r="F45" s="105">
        <v>300</v>
      </c>
    </row>
    <row r="46" spans="1:6" ht="12.75">
      <c r="A46" s="81" t="s">
        <v>133</v>
      </c>
      <c r="B46" s="82">
        <v>0</v>
      </c>
      <c r="C46" s="82">
        <v>0</v>
      </c>
      <c r="D46" s="105">
        <v>0</v>
      </c>
      <c r="E46" s="105">
        <v>0</v>
      </c>
      <c r="F46" s="105">
        <v>0</v>
      </c>
    </row>
    <row r="47" spans="1:6" ht="14.25" customHeight="1">
      <c r="A47" s="81" t="s">
        <v>199</v>
      </c>
      <c r="B47" s="82">
        <v>1125</v>
      </c>
      <c r="C47" s="82">
        <v>2000</v>
      </c>
      <c r="D47" s="105">
        <v>0</v>
      </c>
      <c r="E47" s="105">
        <v>0</v>
      </c>
      <c r="F47" s="105">
        <v>0</v>
      </c>
    </row>
    <row r="48" spans="1:6" ht="12.75">
      <c r="A48" s="81" t="s">
        <v>135</v>
      </c>
      <c r="B48" s="82">
        <v>685</v>
      </c>
      <c r="C48" s="82">
        <v>300</v>
      </c>
      <c r="D48" s="105">
        <v>300</v>
      </c>
      <c r="E48" s="105">
        <v>300</v>
      </c>
      <c r="F48" s="105">
        <v>300</v>
      </c>
    </row>
    <row r="49" spans="1:6" ht="12.75">
      <c r="A49" s="81" t="s">
        <v>136</v>
      </c>
      <c r="B49" s="82">
        <v>3653.28</v>
      </c>
      <c r="C49" s="82">
        <v>3500</v>
      </c>
      <c r="D49" s="105">
        <v>3500</v>
      </c>
      <c r="E49" s="105">
        <v>3500</v>
      </c>
      <c r="F49" s="105">
        <v>3500</v>
      </c>
    </row>
    <row r="50" spans="1:6" ht="12.75">
      <c r="A50" s="81" t="s">
        <v>137</v>
      </c>
      <c r="B50" s="82">
        <v>3439.26</v>
      </c>
      <c r="C50" s="82">
        <v>3500</v>
      </c>
      <c r="D50" s="105">
        <v>3500</v>
      </c>
      <c r="E50" s="105">
        <v>3500</v>
      </c>
      <c r="F50" s="105">
        <v>3500</v>
      </c>
    </row>
    <row r="51" spans="1:6" ht="12.75">
      <c r="A51" s="81" t="s">
        <v>138</v>
      </c>
      <c r="B51" s="82">
        <v>214.02</v>
      </c>
      <c r="C51" s="82">
        <v>0</v>
      </c>
      <c r="D51" s="105">
        <v>0</v>
      </c>
      <c r="E51" s="105">
        <v>0</v>
      </c>
      <c r="F51" s="105">
        <v>0</v>
      </c>
    </row>
    <row r="52" spans="1:6" ht="12.75">
      <c r="A52" s="81" t="s">
        <v>139</v>
      </c>
      <c r="B52" s="82">
        <v>14872.96</v>
      </c>
      <c r="C52" s="82">
        <v>16000</v>
      </c>
      <c r="D52" s="105">
        <v>18100</v>
      </c>
      <c r="E52" s="105">
        <v>18100</v>
      </c>
      <c r="F52" s="105">
        <v>18100</v>
      </c>
    </row>
    <row r="53" spans="1:6" ht="12.75">
      <c r="A53" s="81" t="s">
        <v>140</v>
      </c>
      <c r="B53" s="82">
        <v>57.5</v>
      </c>
      <c r="C53" s="82">
        <v>0</v>
      </c>
      <c r="D53" s="105">
        <v>0</v>
      </c>
      <c r="E53" s="105">
        <v>0</v>
      </c>
      <c r="F53" s="105">
        <v>0</v>
      </c>
    </row>
    <row r="54" spans="1:6" ht="12.75">
      <c r="A54" s="81" t="s">
        <v>141</v>
      </c>
      <c r="B54" s="82">
        <v>14572.8</v>
      </c>
      <c r="C54" s="82">
        <v>16000</v>
      </c>
      <c r="D54" s="105">
        <v>18100</v>
      </c>
      <c r="E54" s="105">
        <v>18100</v>
      </c>
      <c r="F54" s="105">
        <v>18100</v>
      </c>
    </row>
    <row r="55" spans="1:6" ht="12.75">
      <c r="A55" s="81" t="s">
        <v>142</v>
      </c>
      <c r="B55" s="82">
        <v>242.66</v>
      </c>
      <c r="C55" s="82">
        <v>0</v>
      </c>
      <c r="D55" s="105">
        <v>0</v>
      </c>
      <c r="E55" s="105">
        <v>0</v>
      </c>
      <c r="F55" s="105">
        <v>0</v>
      </c>
    </row>
    <row r="56" spans="1:6" ht="14.25" customHeight="1">
      <c r="A56" s="81" t="s">
        <v>143</v>
      </c>
      <c r="B56" s="82">
        <v>3896.83</v>
      </c>
      <c r="C56" s="82">
        <v>3850</v>
      </c>
      <c r="D56" s="105">
        <f>SUM(D57+D59+D61+D63+D67)</f>
        <v>4550</v>
      </c>
      <c r="E56" s="105">
        <f>SUM(E57+E59+E61+E63+E67)</f>
        <v>4550</v>
      </c>
      <c r="F56" s="105">
        <f>SUM(F57+F59+F61+F63+F67)</f>
        <v>4550</v>
      </c>
    </row>
    <row r="57" spans="1:6" ht="12.75">
      <c r="A57" s="81" t="s">
        <v>144</v>
      </c>
      <c r="B57" s="82">
        <v>2636.65</v>
      </c>
      <c r="C57" s="82">
        <v>2650</v>
      </c>
      <c r="D57" s="105">
        <v>2650</v>
      </c>
      <c r="E57" s="105">
        <v>2650</v>
      </c>
      <c r="F57" s="105">
        <v>2650</v>
      </c>
    </row>
    <row r="58" spans="1:6" ht="12.75">
      <c r="A58" s="81" t="s">
        <v>145</v>
      </c>
      <c r="B58" s="82">
        <v>2636.65</v>
      </c>
      <c r="C58" s="82">
        <v>2650</v>
      </c>
      <c r="D58" s="105">
        <v>2650</v>
      </c>
      <c r="E58" s="105">
        <v>2650</v>
      </c>
      <c r="F58" s="105">
        <v>2650</v>
      </c>
    </row>
    <row r="59" spans="1:6" ht="12.75">
      <c r="A59" s="81" t="s">
        <v>146</v>
      </c>
      <c r="B59" s="82">
        <v>904.23</v>
      </c>
      <c r="C59" s="82">
        <v>800</v>
      </c>
      <c r="D59" s="105">
        <v>800</v>
      </c>
      <c r="E59" s="105">
        <v>800</v>
      </c>
      <c r="F59" s="105">
        <v>800</v>
      </c>
    </row>
    <row r="60" spans="1:6" ht="12.75">
      <c r="A60" s="81" t="s">
        <v>147</v>
      </c>
      <c r="B60" s="82">
        <v>904.23</v>
      </c>
      <c r="C60" s="82">
        <v>800</v>
      </c>
      <c r="D60" s="105">
        <v>800</v>
      </c>
      <c r="E60" s="105">
        <v>800</v>
      </c>
      <c r="F60" s="105">
        <v>800</v>
      </c>
    </row>
    <row r="61" spans="1:6" ht="12.75">
      <c r="A61" s="81" t="s">
        <v>148</v>
      </c>
      <c r="B61" s="82">
        <v>78.09</v>
      </c>
      <c r="C61" s="82">
        <v>100</v>
      </c>
      <c r="D61" s="105">
        <v>100</v>
      </c>
      <c r="E61" s="105">
        <v>100</v>
      </c>
      <c r="F61" s="105">
        <v>100</v>
      </c>
    </row>
    <row r="62" spans="1:6" ht="12.75">
      <c r="A62" s="81" t="s">
        <v>149</v>
      </c>
      <c r="B62" s="82">
        <v>78.09</v>
      </c>
      <c r="C62" s="82">
        <v>100</v>
      </c>
      <c r="D62" s="105">
        <v>100</v>
      </c>
      <c r="E62" s="105">
        <v>100</v>
      </c>
      <c r="F62" s="105">
        <v>100</v>
      </c>
    </row>
    <row r="63" spans="1:6" ht="12.75">
      <c r="A63" s="81" t="s">
        <v>150</v>
      </c>
      <c r="B63" s="82">
        <v>263.52999999999997</v>
      </c>
      <c r="C63" s="82">
        <v>200</v>
      </c>
      <c r="D63" s="105">
        <v>200</v>
      </c>
      <c r="E63" s="105">
        <v>200</v>
      </c>
      <c r="F63" s="105">
        <v>200</v>
      </c>
    </row>
    <row r="64" spans="1:6" ht="12.75">
      <c r="A64" s="81" t="s">
        <v>233</v>
      </c>
      <c r="B64" s="82">
        <v>33.18</v>
      </c>
      <c r="C64" s="82">
        <v>0</v>
      </c>
      <c r="D64" s="105">
        <v>0</v>
      </c>
      <c r="E64" s="105">
        <v>0</v>
      </c>
      <c r="F64" s="105">
        <v>0</v>
      </c>
    </row>
    <row r="65" spans="1:6" ht="12.75">
      <c r="A65" s="81" t="s">
        <v>201</v>
      </c>
      <c r="B65" s="82">
        <v>230.35</v>
      </c>
      <c r="C65" s="82">
        <v>0</v>
      </c>
      <c r="D65" s="105">
        <v>0</v>
      </c>
      <c r="E65" s="105">
        <v>0</v>
      </c>
      <c r="F65" s="105">
        <v>0</v>
      </c>
    </row>
    <row r="66" spans="1:6" ht="12.75">
      <c r="A66" s="81" t="s">
        <v>151</v>
      </c>
      <c r="B66" s="82">
        <v>0</v>
      </c>
      <c r="C66" s="82">
        <v>200</v>
      </c>
      <c r="D66" s="105">
        <v>200</v>
      </c>
      <c r="E66" s="105">
        <v>200</v>
      </c>
      <c r="F66" s="105">
        <v>200</v>
      </c>
    </row>
    <row r="67" spans="1:6" ht="14.25" customHeight="1">
      <c r="A67" s="81" t="s">
        <v>152</v>
      </c>
      <c r="B67" s="82">
        <v>14.33</v>
      </c>
      <c r="C67" s="82">
        <v>100</v>
      </c>
      <c r="D67" s="105">
        <v>800</v>
      </c>
      <c r="E67" s="105">
        <v>800</v>
      </c>
      <c r="F67" s="105">
        <v>800</v>
      </c>
    </row>
    <row r="68" spans="1:6" ht="14.25" customHeight="1">
      <c r="A68" s="81" t="s">
        <v>153</v>
      </c>
      <c r="B68" s="82">
        <v>14.33</v>
      </c>
      <c r="C68" s="82">
        <v>100</v>
      </c>
      <c r="D68" s="105">
        <v>800</v>
      </c>
      <c r="E68" s="105">
        <v>800</v>
      </c>
      <c r="F68" s="105">
        <v>800</v>
      </c>
    </row>
    <row r="69" spans="1:6" ht="12.75">
      <c r="A69" s="81" t="s">
        <v>154</v>
      </c>
      <c r="B69" s="82">
        <v>1096.0899999999999</v>
      </c>
      <c r="C69" s="82">
        <v>1400</v>
      </c>
      <c r="D69" s="105">
        <v>1100</v>
      </c>
      <c r="E69" s="105">
        <v>1100</v>
      </c>
      <c r="F69" s="105">
        <v>1100</v>
      </c>
    </row>
    <row r="70" spans="1:6" ht="12.75">
      <c r="A70" s="81" t="s">
        <v>155</v>
      </c>
      <c r="B70" s="82">
        <v>1096.0899999999999</v>
      </c>
      <c r="C70" s="82">
        <v>1400</v>
      </c>
      <c r="D70" s="105">
        <v>1100</v>
      </c>
      <c r="E70" s="105">
        <v>1100</v>
      </c>
      <c r="F70" s="105">
        <v>1100</v>
      </c>
    </row>
    <row r="71" spans="1:6" ht="13.5" customHeight="1">
      <c r="A71" s="81" t="s">
        <v>156</v>
      </c>
      <c r="B71" s="82">
        <v>1096.0899999999999</v>
      </c>
      <c r="C71" s="82">
        <v>1400</v>
      </c>
      <c r="D71" s="105">
        <v>1100</v>
      </c>
      <c r="E71" s="105">
        <v>1100</v>
      </c>
      <c r="F71" s="105">
        <v>1100</v>
      </c>
    </row>
    <row r="72" spans="1:6" ht="12.75">
      <c r="A72" s="81" t="s">
        <v>157</v>
      </c>
      <c r="B72" s="82">
        <v>1096.0899999999999</v>
      </c>
      <c r="C72" s="82">
        <v>1400</v>
      </c>
      <c r="D72" s="105">
        <v>1100</v>
      </c>
      <c r="E72" s="105">
        <v>1100</v>
      </c>
      <c r="F72" s="105">
        <v>1100</v>
      </c>
    </row>
    <row r="73" spans="1:6" ht="15">
      <c r="A73" s="95" t="s">
        <v>158</v>
      </c>
      <c r="B73" s="96">
        <v>1183234.78</v>
      </c>
      <c r="C73" s="96">
        <v>1615000</v>
      </c>
      <c r="D73" s="101">
        <f>D74</f>
        <v>1741000</v>
      </c>
      <c r="E73" s="101">
        <f>E74</f>
        <v>1741000</v>
      </c>
      <c r="F73" s="101">
        <f>F74</f>
        <v>1741000</v>
      </c>
    </row>
    <row r="74" spans="1:6" ht="30">
      <c r="A74" s="97" t="s">
        <v>215</v>
      </c>
      <c r="B74" s="98">
        <v>1183234.78</v>
      </c>
      <c r="C74" s="98">
        <v>1615000</v>
      </c>
      <c r="D74" s="102">
        <f>SUM(D75+D89)</f>
        <v>1741000</v>
      </c>
      <c r="E74" s="102">
        <f>SUM(E75+E89)</f>
        <v>1741000</v>
      </c>
      <c r="F74" s="102">
        <f>SUM(F75+F89)</f>
        <v>1741000</v>
      </c>
    </row>
    <row r="75" spans="1:6" ht="12.75">
      <c r="A75" s="81" t="s">
        <v>70</v>
      </c>
      <c r="B75" s="82">
        <v>1161526.6200000001</v>
      </c>
      <c r="C75" s="82">
        <v>1585000</v>
      </c>
      <c r="D75" s="105">
        <f>SUM(D76+D79+D86)</f>
        <v>1709000</v>
      </c>
      <c r="E75" s="105">
        <f>SUM(E76+E79+E86)</f>
        <v>1709000</v>
      </c>
      <c r="F75" s="105">
        <f>SUM(F76+F79+F86)</f>
        <v>1709000</v>
      </c>
    </row>
    <row r="76" spans="1:6" ht="12.75">
      <c r="A76" s="81" t="s">
        <v>159</v>
      </c>
      <c r="B76" s="82">
        <v>959671.4</v>
      </c>
      <c r="C76" s="82">
        <v>1300000</v>
      </c>
      <c r="D76" s="105">
        <v>1400000</v>
      </c>
      <c r="E76" s="105">
        <v>1400000</v>
      </c>
      <c r="F76" s="105">
        <v>1400000</v>
      </c>
    </row>
    <row r="77" spans="1:6" ht="12.75">
      <c r="A77" s="81" t="s">
        <v>160</v>
      </c>
      <c r="B77" s="82">
        <v>959671.4</v>
      </c>
      <c r="C77" s="82">
        <v>1300000</v>
      </c>
      <c r="D77" s="105">
        <v>1400000</v>
      </c>
      <c r="E77" s="105">
        <v>1400000</v>
      </c>
      <c r="F77" s="105">
        <v>1400000</v>
      </c>
    </row>
    <row r="78" spans="1:6" ht="12.75">
      <c r="A78" s="81" t="s">
        <v>161</v>
      </c>
      <c r="B78" s="82">
        <v>959671.4</v>
      </c>
      <c r="C78" s="82">
        <v>1300000</v>
      </c>
      <c r="D78" s="105">
        <v>1400000</v>
      </c>
      <c r="E78" s="105">
        <v>1400000</v>
      </c>
      <c r="F78" s="105">
        <v>1400000</v>
      </c>
    </row>
    <row r="79" spans="1:6" ht="12.75">
      <c r="A79" s="81" t="s">
        <v>162</v>
      </c>
      <c r="B79" s="82">
        <v>43509.47</v>
      </c>
      <c r="C79" s="82">
        <v>75000</v>
      </c>
      <c r="D79" s="105">
        <f>SUM(D80)</f>
        <v>79000</v>
      </c>
      <c r="E79" s="105">
        <f>SUM(E80)</f>
        <v>79000</v>
      </c>
      <c r="F79" s="105">
        <f>SUM(F80)</f>
        <v>79000</v>
      </c>
    </row>
    <row r="80" spans="1:6" ht="12.75">
      <c r="A80" s="81" t="s">
        <v>163</v>
      </c>
      <c r="B80" s="82">
        <v>43509.47</v>
      </c>
      <c r="C80" s="82">
        <v>75000</v>
      </c>
      <c r="D80" s="105">
        <f>SUM(D81:D85)</f>
        <v>79000</v>
      </c>
      <c r="E80" s="105">
        <f>SUM(E81:E85)</f>
        <v>79000</v>
      </c>
      <c r="F80" s="105">
        <f>SUM(F81:F85)</f>
        <v>79000</v>
      </c>
    </row>
    <row r="81" spans="1:6" ht="12.75">
      <c r="A81" s="81" t="s">
        <v>164</v>
      </c>
      <c r="B81" s="82">
        <v>21846.05</v>
      </c>
      <c r="C81" s="82">
        <v>25000</v>
      </c>
      <c r="D81" s="105">
        <v>27000</v>
      </c>
      <c r="E81" s="105">
        <v>27000</v>
      </c>
      <c r="F81" s="105">
        <v>27000</v>
      </c>
    </row>
    <row r="82" spans="1:6" ht="12.75">
      <c r="A82" s="81" t="s">
        <v>165</v>
      </c>
      <c r="B82" s="82">
        <v>4120.72</v>
      </c>
      <c r="C82" s="82">
        <v>12000</v>
      </c>
      <c r="D82" s="105">
        <v>14000</v>
      </c>
      <c r="E82" s="105">
        <v>14000</v>
      </c>
      <c r="F82" s="105">
        <v>14000</v>
      </c>
    </row>
    <row r="83" spans="1:6" ht="12.75">
      <c r="A83" s="81" t="s">
        <v>166</v>
      </c>
      <c r="B83" s="82">
        <v>2242.6999999999998</v>
      </c>
      <c r="C83" s="82">
        <v>10000</v>
      </c>
      <c r="D83" s="105">
        <v>10000</v>
      </c>
      <c r="E83" s="105">
        <v>10000</v>
      </c>
      <c r="F83" s="105">
        <v>10000</v>
      </c>
    </row>
    <row r="84" spans="1:6" ht="12.75">
      <c r="A84" s="81" t="s">
        <v>167</v>
      </c>
      <c r="B84" s="82">
        <v>15300</v>
      </c>
      <c r="C84" s="82">
        <v>25000</v>
      </c>
      <c r="D84" s="105">
        <v>25000</v>
      </c>
      <c r="E84" s="105">
        <v>25000</v>
      </c>
      <c r="F84" s="105">
        <v>25000</v>
      </c>
    </row>
    <row r="85" spans="1:6" ht="12.75">
      <c r="A85" s="81" t="s">
        <v>216</v>
      </c>
      <c r="B85" s="82"/>
      <c r="C85" s="82">
        <v>3000</v>
      </c>
      <c r="D85" s="105">
        <v>3000</v>
      </c>
      <c r="E85" s="105">
        <v>3000</v>
      </c>
      <c r="F85" s="105">
        <v>3000</v>
      </c>
    </row>
    <row r="86" spans="1:6" ht="12.75">
      <c r="A86" s="81" t="s">
        <v>168</v>
      </c>
      <c r="B86" s="82">
        <v>158345.75</v>
      </c>
      <c r="C86" s="82">
        <v>210000</v>
      </c>
      <c r="D86" s="105">
        <v>230000</v>
      </c>
      <c r="E86" s="105">
        <v>230000</v>
      </c>
      <c r="F86" s="105">
        <v>230000</v>
      </c>
    </row>
    <row r="87" spans="1:6" ht="12.75">
      <c r="A87" s="81" t="s">
        <v>169</v>
      </c>
      <c r="B87" s="82">
        <v>158345.75</v>
      </c>
      <c r="C87" s="82">
        <v>210000</v>
      </c>
      <c r="D87" s="105">
        <v>230000</v>
      </c>
      <c r="E87" s="105">
        <v>230000</v>
      </c>
      <c r="F87" s="105">
        <v>230000</v>
      </c>
    </row>
    <row r="88" spans="1:6" ht="12.75">
      <c r="A88" s="81" t="s">
        <v>170</v>
      </c>
      <c r="B88" s="82">
        <v>158345.75</v>
      </c>
      <c r="C88" s="82">
        <v>210000</v>
      </c>
      <c r="D88" s="105">
        <v>230000</v>
      </c>
      <c r="E88" s="105">
        <v>230000</v>
      </c>
      <c r="F88" s="105">
        <v>230000</v>
      </c>
    </row>
    <row r="89" spans="1:6" ht="12.75">
      <c r="A89" s="81" t="s">
        <v>92</v>
      </c>
      <c r="B89" s="82">
        <v>21708.16</v>
      </c>
      <c r="C89" s="82">
        <v>30000</v>
      </c>
      <c r="D89" s="105">
        <f>SUM(D90+D93)</f>
        <v>32000</v>
      </c>
      <c r="E89" s="105">
        <f>SUM(E90+E93)</f>
        <v>32000</v>
      </c>
      <c r="F89" s="105">
        <f>SUM(F90+F93)</f>
        <v>32000</v>
      </c>
    </row>
    <row r="90" spans="1:6" ht="12.75">
      <c r="A90" s="81" t="s">
        <v>93</v>
      </c>
      <c r="B90" s="82">
        <v>17732.16</v>
      </c>
      <c r="C90" s="82">
        <v>25000</v>
      </c>
      <c r="D90" s="105">
        <v>25000</v>
      </c>
      <c r="E90" s="105">
        <v>25000</v>
      </c>
      <c r="F90" s="105">
        <v>25000</v>
      </c>
    </row>
    <row r="91" spans="1:6" ht="12.75">
      <c r="A91" s="81" t="s">
        <v>171</v>
      </c>
      <c r="B91" s="82">
        <v>17732.16</v>
      </c>
      <c r="C91" s="82">
        <v>25000</v>
      </c>
      <c r="D91" s="105">
        <v>25000</v>
      </c>
      <c r="E91" s="105">
        <v>25000</v>
      </c>
      <c r="F91" s="105">
        <v>25000</v>
      </c>
    </row>
    <row r="92" spans="1:6" ht="12.75">
      <c r="A92" s="81" t="s">
        <v>172</v>
      </c>
      <c r="B92" s="82">
        <v>17732.16</v>
      </c>
      <c r="C92" s="82">
        <v>25000</v>
      </c>
      <c r="D92" s="105">
        <v>25000</v>
      </c>
      <c r="E92" s="105">
        <v>25000</v>
      </c>
      <c r="F92" s="105">
        <v>25000</v>
      </c>
    </row>
    <row r="93" spans="1:6" ht="12.75">
      <c r="A93" s="81" t="s">
        <v>143</v>
      </c>
      <c r="B93" s="82">
        <v>3976</v>
      </c>
      <c r="C93" s="82">
        <v>5000</v>
      </c>
      <c r="D93" s="105">
        <v>7000</v>
      </c>
      <c r="E93" s="105">
        <v>7000</v>
      </c>
      <c r="F93" s="105">
        <v>7000</v>
      </c>
    </row>
    <row r="94" spans="1:6" ht="12.75">
      <c r="A94" s="81" t="s">
        <v>150</v>
      </c>
      <c r="B94" s="82">
        <v>3976</v>
      </c>
      <c r="C94" s="82">
        <v>5000</v>
      </c>
      <c r="D94" s="105">
        <v>7000</v>
      </c>
      <c r="E94" s="105">
        <v>7000</v>
      </c>
      <c r="F94" s="105">
        <v>7000</v>
      </c>
    </row>
    <row r="95" spans="1:6" ht="15.75" customHeight="1">
      <c r="A95" s="81" t="s">
        <v>173</v>
      </c>
      <c r="B95" s="82">
        <v>3976</v>
      </c>
      <c r="C95" s="82">
        <v>5000</v>
      </c>
      <c r="D95" s="105">
        <v>7000</v>
      </c>
      <c r="E95" s="105">
        <v>7000</v>
      </c>
      <c r="F95" s="105">
        <v>7000</v>
      </c>
    </row>
    <row r="96" spans="1:6" ht="18.75" customHeight="1">
      <c r="A96" s="95" t="s">
        <v>174</v>
      </c>
      <c r="B96" s="96">
        <v>134685.72</v>
      </c>
      <c r="C96" s="96">
        <v>81400</v>
      </c>
      <c r="D96" s="101">
        <f>SUM(D97+D132+D149+D206)</f>
        <v>171000</v>
      </c>
      <c r="E96" s="101">
        <f>SUM(E97+E132+E149+E206)</f>
        <v>171000</v>
      </c>
      <c r="F96" s="101">
        <f>SUM(F97+F132+F149+F206)</f>
        <v>171000</v>
      </c>
    </row>
    <row r="97" spans="1:6" ht="17.25" customHeight="1">
      <c r="A97" s="97" t="s">
        <v>175</v>
      </c>
      <c r="B97" s="98">
        <v>67164.95</v>
      </c>
      <c r="C97" s="98">
        <v>42200</v>
      </c>
      <c r="D97" s="102">
        <f>SUM(D98+D112+D126)</f>
        <v>87000</v>
      </c>
      <c r="E97" s="102">
        <f>SUM(E98+E112+E126)</f>
        <v>87000</v>
      </c>
      <c r="F97" s="102">
        <f>SUM(F98+F112+F126)</f>
        <v>87000</v>
      </c>
    </row>
    <row r="98" spans="1:6" s="91" customFormat="1" ht="12.75">
      <c r="A98" s="93" t="s">
        <v>70</v>
      </c>
      <c r="B98" s="82"/>
      <c r="C98" s="82"/>
      <c r="D98" s="105">
        <f>SUM(D99+D102+D109)</f>
        <v>25200</v>
      </c>
      <c r="E98" s="105">
        <f>SUM(E99+E102+E109)</f>
        <v>25200</v>
      </c>
      <c r="F98" s="105">
        <f>SUM(F99+F102+F109)</f>
        <v>25200</v>
      </c>
    </row>
    <row r="99" spans="1:6" s="91" customFormat="1" ht="12.75">
      <c r="A99" s="93" t="s">
        <v>159</v>
      </c>
      <c r="B99" s="82"/>
      <c r="C99" s="82"/>
      <c r="D99" s="105">
        <v>20000</v>
      </c>
      <c r="E99" s="105">
        <v>20000</v>
      </c>
      <c r="F99" s="105">
        <v>20000</v>
      </c>
    </row>
    <row r="100" spans="1:6" s="91" customFormat="1" ht="12.75">
      <c r="A100" s="93" t="s">
        <v>160</v>
      </c>
      <c r="B100" s="82"/>
      <c r="C100" s="82"/>
      <c r="D100" s="105">
        <v>20000</v>
      </c>
      <c r="E100" s="105">
        <v>20000</v>
      </c>
      <c r="F100" s="105">
        <v>20000</v>
      </c>
    </row>
    <row r="101" spans="1:6" s="91" customFormat="1" ht="12.75">
      <c r="A101" s="93" t="s">
        <v>161</v>
      </c>
      <c r="B101" s="82"/>
      <c r="C101" s="82"/>
      <c r="D101" s="105">
        <v>20000</v>
      </c>
      <c r="E101" s="105">
        <v>20000</v>
      </c>
      <c r="F101" s="105">
        <v>20000</v>
      </c>
    </row>
    <row r="102" spans="1:6" s="91" customFormat="1" ht="12.75">
      <c r="A102" s="93" t="s">
        <v>162</v>
      </c>
      <c r="B102" s="82"/>
      <c r="C102" s="82"/>
      <c r="D102" s="105">
        <f>SUM(D103)</f>
        <v>1700</v>
      </c>
      <c r="E102" s="105">
        <f>SUM(E103)</f>
        <v>1700</v>
      </c>
      <c r="F102" s="105">
        <f>SUM(F103)</f>
        <v>1700</v>
      </c>
    </row>
    <row r="103" spans="1:6" s="91" customFormat="1" ht="12.75">
      <c r="A103" s="93" t="s">
        <v>163</v>
      </c>
      <c r="B103" s="82"/>
      <c r="C103" s="82"/>
      <c r="D103" s="105">
        <f>SUM(D104:D108)</f>
        <v>1700</v>
      </c>
      <c r="E103" s="105">
        <f>SUM(E104:E108)</f>
        <v>1700</v>
      </c>
      <c r="F103" s="105">
        <f>SUM(F104:F108)</f>
        <v>1700</v>
      </c>
    </row>
    <row r="104" spans="1:6" s="91" customFormat="1" ht="12.75">
      <c r="A104" s="93" t="s">
        <v>164</v>
      </c>
      <c r="B104" s="82"/>
      <c r="C104" s="82"/>
      <c r="D104" s="105">
        <v>600</v>
      </c>
      <c r="E104" s="105">
        <v>600</v>
      </c>
      <c r="F104" s="105">
        <v>600</v>
      </c>
    </row>
    <row r="105" spans="1:6" s="91" customFormat="1" ht="12.75">
      <c r="A105" s="93" t="s">
        <v>165</v>
      </c>
      <c r="B105" s="82"/>
      <c r="C105" s="82"/>
      <c r="D105" s="105">
        <v>300</v>
      </c>
      <c r="E105" s="105">
        <v>300</v>
      </c>
      <c r="F105" s="105">
        <v>300</v>
      </c>
    </row>
    <row r="106" spans="1:6" s="91" customFormat="1" ht="12.75">
      <c r="A106" s="93" t="s">
        <v>166</v>
      </c>
      <c r="B106" s="82"/>
      <c r="C106" s="82"/>
      <c r="D106" s="105">
        <v>500</v>
      </c>
      <c r="E106" s="105">
        <v>500</v>
      </c>
      <c r="F106" s="105">
        <v>500</v>
      </c>
    </row>
    <row r="107" spans="1:6" s="91" customFormat="1" ht="12.75">
      <c r="A107" s="93" t="s">
        <v>167</v>
      </c>
      <c r="B107" s="82"/>
      <c r="C107" s="82"/>
      <c r="D107" s="105">
        <v>300</v>
      </c>
      <c r="E107" s="105">
        <v>300</v>
      </c>
      <c r="F107" s="105">
        <v>300</v>
      </c>
    </row>
    <row r="108" spans="1:6" s="91" customFormat="1" ht="12.75">
      <c r="A108" s="93" t="s">
        <v>216</v>
      </c>
      <c r="B108" s="82"/>
      <c r="C108" s="82"/>
      <c r="D108" s="105">
        <v>0</v>
      </c>
      <c r="E108" s="105">
        <v>0</v>
      </c>
      <c r="F108" s="105">
        <v>0</v>
      </c>
    </row>
    <row r="109" spans="1:6" s="91" customFormat="1" ht="12.75">
      <c r="A109" s="93" t="s">
        <v>168</v>
      </c>
      <c r="B109" s="82"/>
      <c r="C109" s="82"/>
      <c r="D109" s="105">
        <v>3500</v>
      </c>
      <c r="E109" s="105">
        <v>3500</v>
      </c>
      <c r="F109" s="105">
        <v>3500</v>
      </c>
    </row>
    <row r="110" spans="1:6" s="91" customFormat="1" ht="12.75">
      <c r="A110" s="93" t="s">
        <v>169</v>
      </c>
      <c r="B110" s="82"/>
      <c r="C110" s="82"/>
      <c r="D110" s="105">
        <v>3500</v>
      </c>
      <c r="E110" s="105">
        <v>3500</v>
      </c>
      <c r="F110" s="105">
        <v>3500</v>
      </c>
    </row>
    <row r="111" spans="1:6" s="91" customFormat="1" ht="12.75">
      <c r="A111" s="93" t="s">
        <v>170</v>
      </c>
      <c r="B111" s="82"/>
      <c r="C111" s="82"/>
      <c r="D111" s="105">
        <v>3000</v>
      </c>
      <c r="E111" s="105">
        <v>3000</v>
      </c>
      <c r="F111" s="105">
        <v>3000</v>
      </c>
    </row>
    <row r="112" spans="1:6" ht="12.75">
      <c r="A112" s="81" t="s">
        <v>92</v>
      </c>
      <c r="B112" s="82">
        <v>39250</v>
      </c>
      <c r="C112" s="82">
        <v>39000</v>
      </c>
      <c r="D112" s="105">
        <f>SUM(D121+D116+D113)</f>
        <v>58600</v>
      </c>
      <c r="E112" s="105">
        <f>SUM(E121+E116+E113)</f>
        <v>58600</v>
      </c>
      <c r="F112" s="105">
        <f>SUM(F121+F116+F113)</f>
        <v>58600</v>
      </c>
    </row>
    <row r="113" spans="1:6" s="91" customFormat="1" ht="12.75">
      <c r="A113" s="93" t="s">
        <v>93</v>
      </c>
      <c r="B113" s="82">
        <v>0</v>
      </c>
      <c r="C113" s="82">
        <v>0</v>
      </c>
      <c r="D113" s="105">
        <v>600</v>
      </c>
      <c r="E113" s="105">
        <v>600</v>
      </c>
      <c r="F113" s="105">
        <v>600</v>
      </c>
    </row>
    <row r="114" spans="1:6" s="91" customFormat="1" ht="12.75">
      <c r="A114" s="93" t="s">
        <v>171</v>
      </c>
      <c r="B114" s="82">
        <v>0</v>
      </c>
      <c r="C114" s="82">
        <v>0</v>
      </c>
      <c r="D114" s="105">
        <v>600</v>
      </c>
      <c r="E114" s="105">
        <v>600</v>
      </c>
      <c r="F114" s="105">
        <v>600</v>
      </c>
    </row>
    <row r="115" spans="1:6" s="91" customFormat="1" ht="12.75">
      <c r="A115" s="93" t="s">
        <v>172</v>
      </c>
      <c r="B115" s="82">
        <v>0</v>
      </c>
      <c r="C115" s="82">
        <v>0</v>
      </c>
      <c r="D115" s="105">
        <v>600</v>
      </c>
      <c r="E115" s="105">
        <v>600</v>
      </c>
      <c r="F115" s="105">
        <v>600</v>
      </c>
    </row>
    <row r="116" spans="1:6" ht="12.75">
      <c r="A116" s="81" t="s">
        <v>100</v>
      </c>
      <c r="B116" s="82">
        <v>35250</v>
      </c>
      <c r="C116" s="82">
        <v>35000</v>
      </c>
      <c r="D116" s="105">
        <f>SUM(D119+D117)</f>
        <v>38000</v>
      </c>
      <c r="E116" s="105">
        <f>SUM(E119+E117)</f>
        <v>38000</v>
      </c>
      <c r="F116" s="105">
        <f>SUM(F119+F117)</f>
        <v>38000</v>
      </c>
    </row>
    <row r="117" spans="1:6" ht="12.75">
      <c r="A117" s="81" t="s">
        <v>101</v>
      </c>
      <c r="B117" s="82">
        <v>250</v>
      </c>
      <c r="C117" s="82">
        <v>0</v>
      </c>
      <c r="D117" s="105">
        <v>0</v>
      </c>
      <c r="E117" s="105">
        <v>0</v>
      </c>
      <c r="F117" s="105">
        <v>0</v>
      </c>
    </row>
    <row r="118" spans="1:6" ht="12.75">
      <c r="A118" s="81" t="s">
        <v>106</v>
      </c>
      <c r="B118" s="82">
        <v>250</v>
      </c>
      <c r="C118" s="82">
        <v>0</v>
      </c>
      <c r="D118" s="105">
        <v>0</v>
      </c>
      <c r="E118" s="105">
        <v>0</v>
      </c>
      <c r="F118" s="105">
        <v>0</v>
      </c>
    </row>
    <row r="119" spans="1:6" ht="12.75">
      <c r="A119" s="81" t="s">
        <v>109</v>
      </c>
      <c r="B119" s="82">
        <v>35000</v>
      </c>
      <c r="C119" s="82">
        <v>35000</v>
      </c>
      <c r="D119" s="105">
        <v>38000</v>
      </c>
      <c r="E119" s="105">
        <v>38000</v>
      </c>
      <c r="F119" s="105">
        <v>38000</v>
      </c>
    </row>
    <row r="120" spans="1:6" ht="12.75">
      <c r="A120" s="81" t="s">
        <v>176</v>
      </c>
      <c r="B120" s="82">
        <v>35000</v>
      </c>
      <c r="C120" s="82">
        <v>35000</v>
      </c>
      <c r="D120" s="105">
        <v>38000</v>
      </c>
      <c r="E120" s="105">
        <v>38000</v>
      </c>
      <c r="F120" s="105">
        <v>38000</v>
      </c>
    </row>
    <row r="121" spans="1:6" ht="12.75">
      <c r="A121" s="81" t="s">
        <v>116</v>
      </c>
      <c r="B121" s="82">
        <v>4000</v>
      </c>
      <c r="C121" s="82">
        <v>4000</v>
      </c>
      <c r="D121" s="105">
        <v>20000</v>
      </c>
      <c r="E121" s="105">
        <v>20000</v>
      </c>
      <c r="F121" s="105">
        <v>20000</v>
      </c>
    </row>
    <row r="122" spans="1:6" ht="12.75">
      <c r="A122" s="81" t="s">
        <v>120</v>
      </c>
      <c r="B122" s="82">
        <v>4000</v>
      </c>
      <c r="C122" s="82">
        <v>4000</v>
      </c>
      <c r="D122" s="105">
        <v>10000</v>
      </c>
      <c r="E122" s="105">
        <v>10000</v>
      </c>
      <c r="F122" s="105">
        <v>10000</v>
      </c>
    </row>
    <row r="123" spans="1:6" ht="12.75">
      <c r="A123" s="81" t="s">
        <v>122</v>
      </c>
      <c r="B123" s="82">
        <v>4000</v>
      </c>
      <c r="C123" s="82">
        <v>4000</v>
      </c>
      <c r="D123" s="105">
        <v>10000</v>
      </c>
      <c r="E123" s="105">
        <v>10000</v>
      </c>
      <c r="F123" s="105">
        <v>10000</v>
      </c>
    </row>
    <row r="124" spans="1:6" s="91" customFormat="1" ht="12.75">
      <c r="A124" s="93" t="s">
        <v>139</v>
      </c>
      <c r="B124" s="82">
        <v>0</v>
      </c>
      <c r="C124" s="82">
        <v>0</v>
      </c>
      <c r="D124" s="105">
        <v>10000</v>
      </c>
      <c r="E124" s="105">
        <v>10000</v>
      </c>
      <c r="F124" s="105">
        <v>10000</v>
      </c>
    </row>
    <row r="125" spans="1:6" s="91" customFormat="1" ht="12.75">
      <c r="A125" s="93" t="s">
        <v>141</v>
      </c>
      <c r="B125" s="82">
        <v>0</v>
      </c>
      <c r="C125" s="82">
        <v>0</v>
      </c>
      <c r="D125" s="105">
        <v>10000</v>
      </c>
      <c r="E125" s="105">
        <v>10000</v>
      </c>
      <c r="F125" s="105">
        <v>10000</v>
      </c>
    </row>
    <row r="126" spans="1:6" ht="12.75">
      <c r="A126" s="81" t="s">
        <v>177</v>
      </c>
      <c r="B126" s="82">
        <v>27914.95</v>
      </c>
      <c r="C126" s="82">
        <v>3200</v>
      </c>
      <c r="D126" s="105">
        <v>3200</v>
      </c>
      <c r="E126" s="105">
        <v>3200</v>
      </c>
      <c r="F126" s="105">
        <v>3200</v>
      </c>
    </row>
    <row r="127" spans="1:6" ht="12.75">
      <c r="A127" s="81" t="s">
        <v>178</v>
      </c>
      <c r="B127" s="82">
        <v>27914.95</v>
      </c>
      <c r="C127" s="82">
        <v>3200</v>
      </c>
      <c r="D127" s="105">
        <v>3200</v>
      </c>
      <c r="E127" s="105">
        <v>3200</v>
      </c>
      <c r="F127" s="105">
        <v>3200</v>
      </c>
    </row>
    <row r="128" spans="1:6" ht="12.75">
      <c r="A128" s="81" t="s">
        <v>186</v>
      </c>
      <c r="B128" s="82">
        <v>26531.95</v>
      </c>
      <c r="C128" s="82">
        <v>0</v>
      </c>
      <c r="D128" s="105">
        <v>0</v>
      </c>
      <c r="E128" s="105">
        <v>0</v>
      </c>
      <c r="F128" s="105">
        <v>0</v>
      </c>
    </row>
    <row r="129" spans="1:6" ht="12.75">
      <c r="A129" s="81" t="s">
        <v>187</v>
      </c>
      <c r="B129" s="82">
        <v>26531.95</v>
      </c>
      <c r="C129" s="82">
        <v>0</v>
      </c>
      <c r="D129" s="105">
        <v>0</v>
      </c>
      <c r="E129" s="105">
        <v>0</v>
      </c>
      <c r="F129" s="105">
        <v>0</v>
      </c>
    </row>
    <row r="130" spans="1:6" ht="12.75">
      <c r="A130" s="81" t="s">
        <v>179</v>
      </c>
      <c r="B130" s="82">
        <v>1383</v>
      </c>
      <c r="C130" s="82">
        <v>3200</v>
      </c>
      <c r="D130" s="105">
        <v>3200</v>
      </c>
      <c r="E130" s="105">
        <v>3200</v>
      </c>
      <c r="F130" s="105">
        <v>3200</v>
      </c>
    </row>
    <row r="131" spans="1:6" ht="12.75">
      <c r="A131" s="81" t="s">
        <v>180</v>
      </c>
      <c r="B131" s="82">
        <v>1383</v>
      </c>
      <c r="C131" s="82">
        <v>3200</v>
      </c>
      <c r="D131" s="105">
        <v>3200</v>
      </c>
      <c r="E131" s="105">
        <v>3200</v>
      </c>
      <c r="F131" s="105">
        <v>3200</v>
      </c>
    </row>
    <row r="132" spans="1:6" ht="21.75" customHeight="1">
      <c r="A132" s="97" t="s">
        <v>234</v>
      </c>
      <c r="B132" s="98">
        <v>900.28</v>
      </c>
      <c r="C132" s="98">
        <v>0</v>
      </c>
      <c r="D132" s="102">
        <v>0</v>
      </c>
      <c r="E132" s="102">
        <v>0</v>
      </c>
      <c r="F132" s="102">
        <v>0</v>
      </c>
    </row>
    <row r="133" spans="1:6" ht="12.75">
      <c r="A133" s="81" t="s">
        <v>92</v>
      </c>
      <c r="B133" s="82">
        <v>900.28</v>
      </c>
      <c r="C133" s="82">
        <v>0</v>
      </c>
      <c r="D133" s="105">
        <v>0</v>
      </c>
      <c r="E133" s="105">
        <v>0</v>
      </c>
      <c r="F133" s="105">
        <v>0</v>
      </c>
    </row>
    <row r="134" spans="1:6" ht="12.75">
      <c r="A134" s="81" t="s">
        <v>93</v>
      </c>
      <c r="B134" s="82">
        <v>300</v>
      </c>
      <c r="C134" s="82">
        <v>0</v>
      </c>
      <c r="D134" s="105">
        <v>0</v>
      </c>
      <c r="E134" s="105">
        <v>0</v>
      </c>
      <c r="F134" s="105">
        <v>0</v>
      </c>
    </row>
    <row r="135" spans="1:6" ht="12.75">
      <c r="A135" s="81" t="s">
        <v>94</v>
      </c>
      <c r="B135" s="82">
        <v>300</v>
      </c>
      <c r="C135" s="82">
        <v>0</v>
      </c>
      <c r="D135" s="105">
        <v>0</v>
      </c>
      <c r="E135" s="105">
        <v>0</v>
      </c>
      <c r="F135" s="105">
        <v>0</v>
      </c>
    </row>
    <row r="136" spans="1:6" ht="12.75">
      <c r="A136" s="81" t="s">
        <v>218</v>
      </c>
      <c r="B136" s="82">
        <v>240</v>
      </c>
      <c r="C136" s="82">
        <v>0</v>
      </c>
      <c r="D136" s="105">
        <v>0</v>
      </c>
      <c r="E136" s="105">
        <v>0</v>
      </c>
      <c r="F136" s="105">
        <v>0</v>
      </c>
    </row>
    <row r="137" spans="1:6" ht="12.75">
      <c r="A137" s="81" t="s">
        <v>219</v>
      </c>
      <c r="B137" s="82">
        <v>60</v>
      </c>
      <c r="C137" s="82">
        <v>0</v>
      </c>
      <c r="D137" s="105">
        <v>0</v>
      </c>
      <c r="E137" s="105">
        <v>0</v>
      </c>
      <c r="F137" s="105">
        <v>0</v>
      </c>
    </row>
    <row r="138" spans="1:6" ht="12.75">
      <c r="A138" s="81" t="s">
        <v>100</v>
      </c>
      <c r="B138" s="82">
        <v>563.98</v>
      </c>
      <c r="C138" s="82">
        <v>0</v>
      </c>
      <c r="D138" s="105">
        <v>0</v>
      </c>
      <c r="E138" s="105">
        <v>0</v>
      </c>
      <c r="F138" s="105">
        <v>0</v>
      </c>
    </row>
    <row r="139" spans="1:6" ht="12.75">
      <c r="A139" s="81" t="s">
        <v>101</v>
      </c>
      <c r="B139" s="82">
        <v>563.98</v>
      </c>
      <c r="C139" s="82">
        <v>0</v>
      </c>
      <c r="D139" s="105">
        <v>0</v>
      </c>
      <c r="E139" s="105">
        <v>0</v>
      </c>
      <c r="F139" s="105">
        <v>0</v>
      </c>
    </row>
    <row r="140" spans="1:6" ht="12.75">
      <c r="A140" s="81" t="s">
        <v>102</v>
      </c>
      <c r="B140" s="82">
        <v>563.98</v>
      </c>
      <c r="C140" s="82">
        <v>0</v>
      </c>
      <c r="D140" s="105">
        <v>0</v>
      </c>
      <c r="E140" s="105">
        <v>0</v>
      </c>
      <c r="F140" s="105">
        <v>0</v>
      </c>
    </row>
    <row r="141" spans="1:6" ht="12.75">
      <c r="A141" s="81" t="s">
        <v>116</v>
      </c>
      <c r="B141" s="82">
        <v>36.299999999999997</v>
      </c>
      <c r="C141" s="82">
        <v>0</v>
      </c>
      <c r="D141" s="105">
        <v>0</v>
      </c>
      <c r="E141" s="105">
        <v>0</v>
      </c>
      <c r="F141" s="105">
        <v>0</v>
      </c>
    </row>
    <row r="142" spans="1:6" ht="12.75">
      <c r="A142" s="81" t="s">
        <v>139</v>
      </c>
      <c r="B142" s="82">
        <v>36.299999999999997</v>
      </c>
      <c r="C142" s="82">
        <v>0</v>
      </c>
      <c r="D142" s="105">
        <v>0</v>
      </c>
      <c r="E142" s="105">
        <v>0</v>
      </c>
      <c r="F142" s="105">
        <v>0</v>
      </c>
    </row>
    <row r="143" spans="1:6" ht="12.75">
      <c r="A143" s="81" t="s">
        <v>140</v>
      </c>
      <c r="B143" s="82">
        <v>36.299999999999997</v>
      </c>
      <c r="C143" s="82">
        <v>0</v>
      </c>
      <c r="D143" s="105">
        <v>0</v>
      </c>
      <c r="E143" s="105">
        <v>0</v>
      </c>
      <c r="F143" s="105">
        <v>0</v>
      </c>
    </row>
    <row r="144" spans="1:6" ht="15">
      <c r="A144" s="97" t="s">
        <v>182</v>
      </c>
      <c r="B144" s="98">
        <v>241.46</v>
      </c>
      <c r="C144" s="98">
        <v>0</v>
      </c>
      <c r="D144" s="106"/>
      <c r="E144" s="106"/>
      <c r="F144" s="106"/>
    </row>
    <row r="145" spans="1:6" ht="12.75">
      <c r="A145" s="81" t="s">
        <v>92</v>
      </c>
      <c r="B145" s="82">
        <v>241.46</v>
      </c>
      <c r="C145" s="82">
        <v>0</v>
      </c>
      <c r="D145" s="105">
        <v>0</v>
      </c>
      <c r="E145" s="105">
        <v>0</v>
      </c>
      <c r="F145" s="105">
        <v>0</v>
      </c>
    </row>
    <row r="146" spans="1:6" ht="12.75">
      <c r="A146" s="81" t="s">
        <v>100</v>
      </c>
      <c r="B146" s="82">
        <v>241.46</v>
      </c>
      <c r="C146" s="82">
        <v>0</v>
      </c>
      <c r="D146" s="105">
        <v>0</v>
      </c>
      <c r="E146" s="105">
        <v>0</v>
      </c>
      <c r="F146" s="105">
        <v>0</v>
      </c>
    </row>
    <row r="147" spans="1:6" ht="12.75">
      <c r="A147" s="81" t="s">
        <v>107</v>
      </c>
      <c r="B147" s="82">
        <v>241.46</v>
      </c>
      <c r="C147" s="82">
        <v>0</v>
      </c>
      <c r="D147" s="105">
        <v>0</v>
      </c>
      <c r="E147" s="105">
        <v>0</v>
      </c>
      <c r="F147" s="105">
        <v>0</v>
      </c>
    </row>
    <row r="148" spans="1:6" ht="12.75">
      <c r="A148" s="81" t="s">
        <v>185</v>
      </c>
      <c r="B148" s="82">
        <v>241.46</v>
      </c>
      <c r="C148" s="82">
        <v>0</v>
      </c>
      <c r="D148" s="105">
        <v>0</v>
      </c>
      <c r="E148" s="105">
        <v>0</v>
      </c>
      <c r="F148" s="105">
        <v>0</v>
      </c>
    </row>
    <row r="149" spans="1:6" ht="18.75" customHeight="1">
      <c r="A149" s="97" t="s">
        <v>217</v>
      </c>
      <c r="B149" s="98">
        <v>66379.03</v>
      </c>
      <c r="C149" s="98">
        <v>39200</v>
      </c>
      <c r="D149" s="102">
        <f>SUM(D157)</f>
        <v>84000</v>
      </c>
      <c r="E149" s="102">
        <f>SUM(E157)</f>
        <v>84000</v>
      </c>
      <c r="F149" s="102">
        <f>SUM(F157)</f>
        <v>84000</v>
      </c>
    </row>
    <row r="150" spans="1:6" ht="12.75">
      <c r="A150" s="81" t="s">
        <v>70</v>
      </c>
      <c r="B150" s="82">
        <v>172.01</v>
      </c>
      <c r="C150" s="82">
        <v>0</v>
      </c>
      <c r="D150" s="105">
        <v>0</v>
      </c>
      <c r="E150" s="105">
        <v>0</v>
      </c>
      <c r="F150" s="105">
        <v>0</v>
      </c>
    </row>
    <row r="151" spans="1:6" ht="12.75">
      <c r="A151" s="81" t="s">
        <v>159</v>
      </c>
      <c r="B151" s="82">
        <v>147.65</v>
      </c>
      <c r="C151" s="82">
        <v>0</v>
      </c>
      <c r="D151" s="105">
        <v>0</v>
      </c>
      <c r="E151" s="105">
        <v>0</v>
      </c>
      <c r="F151" s="105">
        <v>0</v>
      </c>
    </row>
    <row r="152" spans="1:6" ht="12.75">
      <c r="A152" s="81" t="s">
        <v>160</v>
      </c>
      <c r="B152" s="82">
        <v>147.65</v>
      </c>
      <c r="C152" s="82">
        <v>0</v>
      </c>
      <c r="D152" s="105">
        <v>0</v>
      </c>
      <c r="E152" s="105">
        <v>0</v>
      </c>
      <c r="F152" s="105">
        <v>0</v>
      </c>
    </row>
    <row r="153" spans="1:6" ht="12.75">
      <c r="A153" s="81" t="s">
        <v>161</v>
      </c>
      <c r="B153" s="82">
        <v>147.65</v>
      </c>
      <c r="C153" s="82">
        <v>0</v>
      </c>
      <c r="D153" s="105">
        <v>0</v>
      </c>
      <c r="E153" s="105">
        <v>0</v>
      </c>
      <c r="F153" s="105">
        <v>0</v>
      </c>
    </row>
    <row r="154" spans="1:6" ht="12.75">
      <c r="A154" s="81" t="s">
        <v>168</v>
      </c>
      <c r="B154" s="82">
        <v>24.36</v>
      </c>
      <c r="C154" s="82">
        <v>0</v>
      </c>
      <c r="D154" s="105">
        <v>0</v>
      </c>
      <c r="E154" s="105">
        <v>0</v>
      </c>
      <c r="F154" s="105">
        <v>0</v>
      </c>
    </row>
    <row r="155" spans="1:6" ht="12.75">
      <c r="A155" s="81" t="s">
        <v>169</v>
      </c>
      <c r="B155" s="82">
        <v>24.36</v>
      </c>
      <c r="C155" s="82">
        <v>0</v>
      </c>
      <c r="D155" s="105">
        <v>0</v>
      </c>
      <c r="E155" s="105">
        <v>0</v>
      </c>
      <c r="F155" s="105">
        <v>0</v>
      </c>
    </row>
    <row r="156" spans="1:6" ht="12.75">
      <c r="A156" s="81" t="s">
        <v>170</v>
      </c>
      <c r="B156" s="82">
        <v>24.36</v>
      </c>
      <c r="C156" s="82">
        <v>0</v>
      </c>
      <c r="D156" s="105">
        <v>0</v>
      </c>
      <c r="E156" s="105">
        <v>0</v>
      </c>
      <c r="F156" s="105">
        <v>0</v>
      </c>
    </row>
    <row r="157" spans="1:6" ht="12.75">
      <c r="A157" s="81" t="s">
        <v>92</v>
      </c>
      <c r="B157" s="82">
        <v>61009.3</v>
      </c>
      <c r="C157" s="82">
        <v>39200</v>
      </c>
      <c r="D157" s="105">
        <v>84000</v>
      </c>
      <c r="E157" s="105">
        <v>84000</v>
      </c>
      <c r="F157" s="105">
        <v>84000</v>
      </c>
    </row>
    <row r="158" spans="1:6" ht="12.75">
      <c r="A158" s="81" t="s">
        <v>93</v>
      </c>
      <c r="B158" s="82">
        <v>0</v>
      </c>
      <c r="C158" s="82">
        <v>0</v>
      </c>
      <c r="D158" s="105">
        <v>0</v>
      </c>
      <c r="E158" s="105">
        <v>0</v>
      </c>
      <c r="F158" s="105">
        <v>0</v>
      </c>
    </row>
    <row r="159" spans="1:6" ht="12.75">
      <c r="A159" s="81" t="s">
        <v>94</v>
      </c>
      <c r="B159" s="82">
        <v>0</v>
      </c>
      <c r="C159" s="82">
        <v>0</v>
      </c>
      <c r="D159" s="105">
        <v>0</v>
      </c>
      <c r="E159" s="105">
        <v>0</v>
      </c>
      <c r="F159" s="105">
        <v>0</v>
      </c>
    </row>
    <row r="160" spans="1:6" ht="12.75">
      <c r="A160" s="81" t="s">
        <v>95</v>
      </c>
      <c r="B160" s="82">
        <v>0</v>
      </c>
      <c r="C160" s="82">
        <v>0</v>
      </c>
      <c r="D160" s="105">
        <v>0</v>
      </c>
      <c r="E160" s="105">
        <v>0</v>
      </c>
      <c r="F160" s="105">
        <v>0</v>
      </c>
    </row>
    <row r="161" spans="1:6" ht="12.75">
      <c r="A161" s="81" t="s">
        <v>218</v>
      </c>
      <c r="B161" s="82">
        <v>0</v>
      </c>
      <c r="C161" s="82">
        <v>0</v>
      </c>
      <c r="D161" s="105">
        <v>0</v>
      </c>
      <c r="E161" s="105">
        <v>0</v>
      </c>
      <c r="F161" s="105">
        <v>0</v>
      </c>
    </row>
    <row r="162" spans="1:6" ht="12.75">
      <c r="A162" s="81" t="s">
        <v>219</v>
      </c>
      <c r="B162" s="82">
        <v>0</v>
      </c>
      <c r="C162" s="82">
        <v>0</v>
      </c>
      <c r="D162" s="105">
        <v>0</v>
      </c>
      <c r="E162" s="105">
        <v>0</v>
      </c>
      <c r="F162" s="105">
        <v>0</v>
      </c>
    </row>
    <row r="163" spans="1:6" ht="12.75">
      <c r="A163" s="81" t="s">
        <v>97</v>
      </c>
      <c r="B163" s="82">
        <v>0</v>
      </c>
      <c r="C163" s="82">
        <v>0</v>
      </c>
      <c r="D163" s="105">
        <v>0</v>
      </c>
      <c r="E163" s="105">
        <v>0</v>
      </c>
      <c r="F163" s="105">
        <v>0</v>
      </c>
    </row>
    <row r="164" spans="1:6" ht="12.75">
      <c r="A164" s="81" t="s">
        <v>220</v>
      </c>
      <c r="B164" s="82">
        <v>0</v>
      </c>
      <c r="C164" s="82">
        <v>0</v>
      </c>
      <c r="D164" s="105">
        <v>0</v>
      </c>
      <c r="E164" s="105">
        <v>0</v>
      </c>
      <c r="F164" s="105">
        <v>0</v>
      </c>
    </row>
    <row r="165" spans="1:6" ht="12.75">
      <c r="A165" s="81" t="s">
        <v>100</v>
      </c>
      <c r="B165" s="82">
        <v>54747.62</v>
      </c>
      <c r="C165" s="82">
        <v>38700</v>
      </c>
      <c r="D165" s="105">
        <f>SUM(D166+D172)</f>
        <v>84000</v>
      </c>
      <c r="E165" s="105">
        <f>SUM(E166+E172)</f>
        <v>84000</v>
      </c>
      <c r="F165" s="105">
        <f>SUM(F166+F172)</f>
        <v>84000</v>
      </c>
    </row>
    <row r="166" spans="1:6" ht="12.75">
      <c r="A166" s="81" t="s">
        <v>101</v>
      </c>
      <c r="B166" s="82">
        <v>11612.64</v>
      </c>
      <c r="C166" s="82">
        <v>2500</v>
      </c>
      <c r="D166" s="105">
        <f>SUM(D167:D171)</f>
        <v>4000</v>
      </c>
      <c r="E166" s="105">
        <f>SUM(E167:E171)</f>
        <v>4000</v>
      </c>
      <c r="F166" s="105">
        <f>SUM(F167:F171)</f>
        <v>4000</v>
      </c>
    </row>
    <row r="167" spans="1:6" ht="12.75">
      <c r="A167" s="81" t="s">
        <v>102</v>
      </c>
      <c r="B167" s="82">
        <v>511.51</v>
      </c>
      <c r="C167" s="82">
        <v>0</v>
      </c>
      <c r="D167" s="105">
        <v>1000</v>
      </c>
      <c r="E167" s="105">
        <v>1000</v>
      </c>
      <c r="F167" s="105">
        <v>1000</v>
      </c>
    </row>
    <row r="168" spans="1:6" ht="12.75">
      <c r="A168" s="81" t="s">
        <v>103</v>
      </c>
      <c r="B168" s="82">
        <v>2170.69</v>
      </c>
      <c r="C168" s="82">
        <v>0</v>
      </c>
      <c r="D168" s="105">
        <v>0</v>
      </c>
      <c r="E168" s="105">
        <v>0</v>
      </c>
      <c r="F168" s="105">
        <v>0</v>
      </c>
    </row>
    <row r="169" spans="1:6" ht="12.75">
      <c r="A169" s="81" t="s">
        <v>104</v>
      </c>
      <c r="B169" s="82">
        <v>5098.07</v>
      </c>
      <c r="C169" s="82">
        <v>1250</v>
      </c>
      <c r="D169" s="105">
        <v>1500</v>
      </c>
      <c r="E169" s="105">
        <v>1500</v>
      </c>
      <c r="F169" s="105">
        <v>1500</v>
      </c>
    </row>
    <row r="170" spans="1:6" ht="12.75">
      <c r="A170" s="81" t="s">
        <v>105</v>
      </c>
      <c r="B170" s="82">
        <v>3039.06</v>
      </c>
      <c r="C170" s="82">
        <v>1250</v>
      </c>
      <c r="D170" s="105">
        <v>1500</v>
      </c>
      <c r="E170" s="105">
        <v>1500</v>
      </c>
      <c r="F170" s="105">
        <v>1500</v>
      </c>
    </row>
    <row r="171" spans="1:6" ht="12.75">
      <c r="A171" s="81" t="s">
        <v>106</v>
      </c>
      <c r="B171" s="82">
        <v>793.31</v>
      </c>
      <c r="C171" s="82">
        <v>0</v>
      </c>
      <c r="D171" s="105">
        <v>0</v>
      </c>
      <c r="E171" s="105">
        <v>0</v>
      </c>
      <c r="F171" s="105">
        <v>0</v>
      </c>
    </row>
    <row r="172" spans="1:6" ht="12.75">
      <c r="A172" s="81" t="s">
        <v>107</v>
      </c>
      <c r="B172" s="82">
        <v>43134.98</v>
      </c>
      <c r="C172" s="82">
        <v>36200</v>
      </c>
      <c r="D172" s="105">
        <v>80000</v>
      </c>
      <c r="E172" s="105">
        <v>80000</v>
      </c>
      <c r="F172" s="105">
        <v>80000</v>
      </c>
    </row>
    <row r="173" spans="1:6" ht="12.75">
      <c r="A173" s="81" t="s">
        <v>185</v>
      </c>
      <c r="B173" s="82">
        <v>43134.98</v>
      </c>
      <c r="C173" s="82">
        <v>36200</v>
      </c>
      <c r="D173" s="105">
        <v>80000</v>
      </c>
      <c r="E173" s="105">
        <v>80000</v>
      </c>
      <c r="F173" s="105">
        <v>80000</v>
      </c>
    </row>
    <row r="174" spans="1:6" ht="12.75">
      <c r="A174" s="81" t="s">
        <v>110</v>
      </c>
      <c r="B174" s="82">
        <v>0</v>
      </c>
      <c r="C174" s="82">
        <v>0</v>
      </c>
      <c r="D174" s="105">
        <v>0</v>
      </c>
      <c r="E174" s="105">
        <v>0</v>
      </c>
      <c r="F174" s="105">
        <v>0</v>
      </c>
    </row>
    <row r="175" spans="1:6" ht="13.5" customHeight="1">
      <c r="A175" s="81" t="s">
        <v>111</v>
      </c>
      <c r="B175" s="82">
        <v>0</v>
      </c>
      <c r="C175" s="82">
        <v>0</v>
      </c>
      <c r="D175" s="105">
        <v>0</v>
      </c>
      <c r="E175" s="105">
        <v>0</v>
      </c>
      <c r="F175" s="105">
        <v>0</v>
      </c>
    </row>
    <row r="176" spans="1:6" ht="12.75">
      <c r="A176" s="81" t="s">
        <v>116</v>
      </c>
      <c r="B176" s="82">
        <v>926.2</v>
      </c>
      <c r="C176" s="82">
        <v>0</v>
      </c>
      <c r="D176" s="105">
        <v>0</v>
      </c>
      <c r="E176" s="105">
        <v>0</v>
      </c>
      <c r="F176" s="105">
        <v>0</v>
      </c>
    </row>
    <row r="177" spans="1:6" ht="12.75">
      <c r="A177" s="81" t="s">
        <v>120</v>
      </c>
      <c r="B177" s="82">
        <v>0</v>
      </c>
      <c r="C177" s="82">
        <v>0</v>
      </c>
      <c r="D177" s="105">
        <v>0</v>
      </c>
      <c r="E177" s="105">
        <v>0</v>
      </c>
      <c r="F177" s="105">
        <v>0</v>
      </c>
    </row>
    <row r="178" spans="1:6" ht="12.75">
      <c r="A178" s="81" t="s">
        <v>121</v>
      </c>
      <c r="B178" s="82">
        <v>0</v>
      </c>
      <c r="C178" s="82">
        <v>0</v>
      </c>
      <c r="D178" s="105">
        <v>0</v>
      </c>
      <c r="E178" s="105">
        <v>0</v>
      </c>
      <c r="F178" s="105">
        <v>0</v>
      </c>
    </row>
    <row r="179" spans="1:6" ht="12.75">
      <c r="A179" s="81" t="s">
        <v>139</v>
      </c>
      <c r="B179" s="82">
        <v>926.2</v>
      </c>
      <c r="C179" s="82">
        <v>0</v>
      </c>
      <c r="D179" s="105">
        <v>0</v>
      </c>
      <c r="E179" s="105">
        <v>0</v>
      </c>
      <c r="F179" s="105">
        <v>0</v>
      </c>
    </row>
    <row r="180" spans="1:6" ht="12.75">
      <c r="A180" s="81" t="s">
        <v>140</v>
      </c>
      <c r="B180" s="82">
        <v>736.2</v>
      </c>
      <c r="C180" s="82">
        <v>0</v>
      </c>
      <c r="D180" s="105">
        <v>0</v>
      </c>
      <c r="E180" s="105">
        <v>0</v>
      </c>
      <c r="F180" s="105">
        <v>0</v>
      </c>
    </row>
    <row r="181" spans="1:6" ht="12.75">
      <c r="A181" s="81" t="s">
        <v>142</v>
      </c>
      <c r="B181" s="82">
        <v>190</v>
      </c>
      <c r="C181" s="82">
        <v>0</v>
      </c>
      <c r="D181" s="105">
        <v>0</v>
      </c>
      <c r="E181" s="105">
        <v>0</v>
      </c>
      <c r="F181" s="105">
        <v>0</v>
      </c>
    </row>
    <row r="182" spans="1:6" ht="12.75">
      <c r="A182" s="81" t="s">
        <v>143</v>
      </c>
      <c r="B182" s="82">
        <v>5335.48</v>
      </c>
      <c r="C182" s="82">
        <v>500</v>
      </c>
      <c r="D182" s="105">
        <v>0</v>
      </c>
      <c r="E182" s="105">
        <v>0</v>
      </c>
      <c r="F182" s="105">
        <v>0</v>
      </c>
    </row>
    <row r="183" spans="1:6" ht="12.75">
      <c r="A183" s="81" t="s">
        <v>146</v>
      </c>
      <c r="B183" s="82">
        <v>1329.47</v>
      </c>
      <c r="C183" s="82">
        <v>500</v>
      </c>
      <c r="D183" s="105">
        <v>0</v>
      </c>
      <c r="E183" s="105">
        <v>0</v>
      </c>
      <c r="F183" s="105">
        <v>0</v>
      </c>
    </row>
    <row r="184" spans="1:6" ht="12.75">
      <c r="A184" s="81" t="s">
        <v>147</v>
      </c>
      <c r="B184" s="82" t="s">
        <v>236</v>
      </c>
      <c r="C184" s="82">
        <v>500</v>
      </c>
      <c r="D184" s="105">
        <v>0</v>
      </c>
      <c r="E184" s="105">
        <v>0</v>
      </c>
      <c r="F184" s="105">
        <v>0</v>
      </c>
    </row>
    <row r="185" spans="1:6" ht="12.75">
      <c r="A185" s="81" t="s">
        <v>150</v>
      </c>
      <c r="B185" s="82">
        <v>210</v>
      </c>
      <c r="C185" s="82">
        <v>0</v>
      </c>
      <c r="D185" s="105">
        <v>0</v>
      </c>
      <c r="E185" s="105">
        <v>0</v>
      </c>
      <c r="F185" s="105">
        <v>0</v>
      </c>
    </row>
    <row r="186" spans="1:6" ht="12.75">
      <c r="A186" s="81" t="s">
        <v>151</v>
      </c>
      <c r="B186" s="82">
        <v>210</v>
      </c>
      <c r="C186" s="82">
        <v>0</v>
      </c>
      <c r="D186" s="105">
        <v>0</v>
      </c>
      <c r="E186" s="105">
        <v>0</v>
      </c>
      <c r="F186" s="105">
        <v>0</v>
      </c>
    </row>
    <row r="187" spans="1:6" ht="12.75">
      <c r="A187" s="81" t="s">
        <v>152</v>
      </c>
      <c r="B187" s="82">
        <v>3796.01</v>
      </c>
      <c r="C187" s="82">
        <v>0</v>
      </c>
      <c r="D187" s="105">
        <v>0</v>
      </c>
      <c r="E187" s="105">
        <v>0</v>
      </c>
      <c r="F187" s="105">
        <v>0</v>
      </c>
    </row>
    <row r="188" spans="1:6" ht="12.75">
      <c r="A188" s="81" t="s">
        <v>153</v>
      </c>
      <c r="B188" s="82">
        <v>3796.01</v>
      </c>
      <c r="C188" s="82">
        <v>0</v>
      </c>
      <c r="D188" s="105">
        <v>0</v>
      </c>
      <c r="E188" s="105">
        <v>0</v>
      </c>
      <c r="F188" s="105">
        <v>0</v>
      </c>
    </row>
    <row r="189" spans="1:6" ht="12.75">
      <c r="A189" s="81" t="s">
        <v>177</v>
      </c>
      <c r="B189" s="82">
        <v>3517.72</v>
      </c>
      <c r="C189" s="82">
        <v>0</v>
      </c>
      <c r="D189" s="105">
        <v>0</v>
      </c>
      <c r="E189" s="105">
        <v>0</v>
      </c>
      <c r="F189" s="105">
        <v>0</v>
      </c>
    </row>
    <row r="190" spans="1:6" ht="12.75">
      <c r="A190" s="81" t="s">
        <v>178</v>
      </c>
      <c r="B190" s="82">
        <v>3517.72</v>
      </c>
      <c r="C190" s="82">
        <v>0</v>
      </c>
      <c r="D190" s="105">
        <v>0</v>
      </c>
      <c r="E190" s="105">
        <v>0</v>
      </c>
      <c r="F190" s="105">
        <v>0</v>
      </c>
    </row>
    <row r="191" spans="1:6" ht="12.75">
      <c r="A191" s="81" t="s">
        <v>179</v>
      </c>
      <c r="B191" s="82">
        <v>3517.72</v>
      </c>
      <c r="C191" s="82">
        <v>0</v>
      </c>
      <c r="D191" s="105">
        <v>0</v>
      </c>
      <c r="E191" s="105">
        <v>0</v>
      </c>
      <c r="F191" s="105">
        <v>0</v>
      </c>
    </row>
    <row r="192" spans="1:6" ht="12.75">
      <c r="A192" s="81" t="s">
        <v>180</v>
      </c>
      <c r="B192" s="82">
        <v>2301.8000000000002</v>
      </c>
      <c r="C192" s="82">
        <v>0</v>
      </c>
      <c r="D192" s="105">
        <v>0</v>
      </c>
      <c r="E192" s="105">
        <v>0</v>
      </c>
      <c r="F192" s="105">
        <v>0</v>
      </c>
    </row>
    <row r="193" spans="1:6" ht="12.75">
      <c r="A193" s="81" t="s">
        <v>221</v>
      </c>
      <c r="B193" s="82">
        <v>355.26</v>
      </c>
      <c r="C193" s="82">
        <v>0</v>
      </c>
      <c r="D193" s="105">
        <v>0</v>
      </c>
      <c r="E193" s="105">
        <v>0</v>
      </c>
      <c r="F193" s="105">
        <v>0</v>
      </c>
    </row>
    <row r="194" spans="1:6" ht="12.75">
      <c r="A194" s="81" t="s">
        <v>181</v>
      </c>
      <c r="B194" s="82">
        <v>860.66</v>
      </c>
      <c r="C194" s="82">
        <v>0</v>
      </c>
      <c r="D194" s="105">
        <v>0</v>
      </c>
      <c r="E194" s="105">
        <v>0</v>
      </c>
      <c r="F194" s="105">
        <v>0</v>
      </c>
    </row>
    <row r="195" spans="1:6" ht="12.75">
      <c r="A195" s="81" t="s">
        <v>188</v>
      </c>
      <c r="B195" s="82">
        <v>940</v>
      </c>
      <c r="C195" s="82">
        <v>0</v>
      </c>
      <c r="D195" s="105">
        <v>0</v>
      </c>
      <c r="E195" s="105">
        <v>0</v>
      </c>
      <c r="F195" s="105">
        <v>0</v>
      </c>
    </row>
    <row r="196" spans="1:6" ht="12.75">
      <c r="A196" s="81" t="s">
        <v>189</v>
      </c>
      <c r="B196" s="82">
        <v>940</v>
      </c>
      <c r="C196" s="82">
        <v>0</v>
      </c>
      <c r="D196" s="105">
        <v>0</v>
      </c>
      <c r="E196" s="105">
        <v>0</v>
      </c>
      <c r="F196" s="105">
        <v>0</v>
      </c>
    </row>
    <row r="197" spans="1:6" ht="12.75">
      <c r="A197" s="81" t="s">
        <v>190</v>
      </c>
      <c r="B197" s="82">
        <v>940</v>
      </c>
      <c r="C197" s="82">
        <v>0</v>
      </c>
      <c r="D197" s="105">
        <v>0</v>
      </c>
      <c r="E197" s="105">
        <v>0</v>
      </c>
      <c r="F197" s="105">
        <v>0</v>
      </c>
    </row>
    <row r="198" spans="1:6" ht="12.75">
      <c r="A198" s="81" t="s">
        <v>191</v>
      </c>
      <c r="B198" s="82">
        <v>940</v>
      </c>
      <c r="C198" s="82">
        <v>0</v>
      </c>
      <c r="D198" s="105">
        <v>0</v>
      </c>
      <c r="E198" s="105">
        <v>0</v>
      </c>
      <c r="F198" s="105">
        <v>0</v>
      </c>
    </row>
    <row r="199" spans="1:6" ht="12.75">
      <c r="A199" s="81" t="s">
        <v>183</v>
      </c>
      <c r="B199" s="82">
        <v>740</v>
      </c>
      <c r="C199" s="82">
        <v>0</v>
      </c>
      <c r="D199" s="105">
        <v>0</v>
      </c>
      <c r="E199" s="105">
        <v>0</v>
      </c>
      <c r="F199" s="105">
        <v>0</v>
      </c>
    </row>
    <row r="200" spans="1:6" ht="12.75">
      <c r="A200" s="81" t="s">
        <v>184</v>
      </c>
      <c r="B200" s="82">
        <v>0</v>
      </c>
      <c r="C200" s="82">
        <v>0</v>
      </c>
      <c r="D200" s="105">
        <v>0</v>
      </c>
      <c r="E200" s="105">
        <v>0</v>
      </c>
      <c r="F200" s="105">
        <v>0</v>
      </c>
    </row>
    <row r="201" spans="1:6" ht="12.75">
      <c r="A201" s="81" t="s">
        <v>222</v>
      </c>
      <c r="B201" s="82">
        <v>0</v>
      </c>
      <c r="C201" s="82">
        <v>0</v>
      </c>
      <c r="D201" s="105">
        <v>0</v>
      </c>
      <c r="E201" s="105">
        <v>0</v>
      </c>
      <c r="F201" s="105">
        <v>0</v>
      </c>
    </row>
    <row r="202" spans="1:6" ht="12.75">
      <c r="A202" s="81" t="s">
        <v>223</v>
      </c>
      <c r="B202" s="82">
        <v>0</v>
      </c>
      <c r="C202" s="82">
        <v>0</v>
      </c>
      <c r="D202" s="105">
        <v>0</v>
      </c>
      <c r="E202" s="105">
        <v>0</v>
      </c>
      <c r="F202" s="105">
        <v>0</v>
      </c>
    </row>
    <row r="203" spans="1:6" ht="12.75">
      <c r="A203" s="81" t="s">
        <v>195</v>
      </c>
      <c r="B203" s="82">
        <v>740</v>
      </c>
      <c r="C203" s="82">
        <v>0</v>
      </c>
      <c r="D203" s="105">
        <v>0</v>
      </c>
      <c r="E203" s="105">
        <v>0</v>
      </c>
      <c r="F203" s="105">
        <v>0</v>
      </c>
    </row>
    <row r="204" spans="1:6" ht="12.75">
      <c r="A204" s="81" t="s">
        <v>196</v>
      </c>
      <c r="B204" s="82">
        <v>740</v>
      </c>
      <c r="C204" s="82">
        <v>0</v>
      </c>
      <c r="D204" s="105">
        <v>0</v>
      </c>
      <c r="E204" s="105">
        <v>0</v>
      </c>
      <c r="F204" s="105">
        <v>0</v>
      </c>
    </row>
    <row r="205" spans="1:6" ht="12.75">
      <c r="A205" s="81" t="s">
        <v>197</v>
      </c>
      <c r="B205" s="82">
        <v>740</v>
      </c>
      <c r="C205" s="82">
        <v>0</v>
      </c>
      <c r="D205" s="105">
        <v>0</v>
      </c>
      <c r="E205" s="105">
        <v>0</v>
      </c>
      <c r="F205" s="105">
        <v>0</v>
      </c>
    </row>
    <row r="206" spans="1:6" ht="18.75" customHeight="1">
      <c r="A206" s="97" t="s">
        <v>224</v>
      </c>
      <c r="B206" s="98"/>
      <c r="C206" s="98"/>
      <c r="D206" s="102">
        <v>0</v>
      </c>
      <c r="E206" s="102">
        <v>0</v>
      </c>
      <c r="F206" s="102">
        <v>0</v>
      </c>
    </row>
    <row r="207" spans="1:6" ht="12.75">
      <c r="A207" s="81" t="s">
        <v>92</v>
      </c>
      <c r="B207" s="82">
        <v>0</v>
      </c>
      <c r="C207" s="84">
        <v>0</v>
      </c>
      <c r="D207" s="103">
        <v>0</v>
      </c>
      <c r="E207" s="103">
        <v>0</v>
      </c>
      <c r="F207" s="103">
        <v>0</v>
      </c>
    </row>
    <row r="208" spans="1:6" ht="12.75">
      <c r="A208" s="81" t="s">
        <v>100</v>
      </c>
      <c r="B208" s="82">
        <v>0</v>
      </c>
      <c r="C208" s="84">
        <v>0</v>
      </c>
      <c r="D208" s="103">
        <v>0</v>
      </c>
      <c r="E208" s="103">
        <v>0</v>
      </c>
      <c r="F208" s="103">
        <v>0</v>
      </c>
    </row>
    <row r="209" spans="1:9" ht="12.75">
      <c r="A209" s="81" t="s">
        <v>101</v>
      </c>
      <c r="B209" s="82"/>
      <c r="C209" s="84"/>
      <c r="D209" s="103"/>
      <c r="E209" s="103"/>
      <c r="F209" s="103"/>
      <c r="G209" s="83" t="s">
        <v>237</v>
      </c>
      <c r="I209" s="83" t="s">
        <v>238</v>
      </c>
    </row>
    <row r="210" spans="1:9" ht="12.75">
      <c r="A210" s="81" t="s">
        <v>103</v>
      </c>
      <c r="B210" s="82"/>
      <c r="C210" s="84"/>
      <c r="D210" s="103"/>
      <c r="E210" s="103"/>
      <c r="F210" s="103"/>
    </row>
    <row r="211" spans="1:9" ht="12.75">
      <c r="A211" s="81" t="s">
        <v>106</v>
      </c>
      <c r="B211" s="82"/>
      <c r="C211" s="84"/>
      <c r="D211" s="103"/>
      <c r="E211" s="103"/>
      <c r="F211" s="103"/>
    </row>
    <row r="212" spans="1:9" ht="12.75">
      <c r="A212" s="81" t="s">
        <v>107</v>
      </c>
      <c r="B212" s="82"/>
      <c r="C212" s="84"/>
      <c r="D212" s="103"/>
      <c r="E212" s="103"/>
      <c r="F212" s="103"/>
    </row>
    <row r="213" spans="1:9" ht="12.75">
      <c r="A213" s="81" t="s">
        <v>185</v>
      </c>
      <c r="B213" s="82"/>
      <c r="C213" s="84"/>
      <c r="D213" s="103"/>
      <c r="E213" s="103"/>
      <c r="F213" s="103"/>
    </row>
    <row r="214" spans="1:9" ht="12.75">
      <c r="A214" s="81" t="s">
        <v>188</v>
      </c>
      <c r="B214" s="82">
        <v>0</v>
      </c>
      <c r="C214" s="84">
        <v>0</v>
      </c>
      <c r="D214" s="103">
        <v>0</v>
      </c>
      <c r="E214" s="103">
        <v>0</v>
      </c>
      <c r="F214" s="103">
        <v>0</v>
      </c>
    </row>
    <row r="215" spans="1:9" ht="12.75">
      <c r="A215" s="81" t="s">
        <v>189</v>
      </c>
      <c r="B215" s="82">
        <v>0</v>
      </c>
      <c r="C215" s="84">
        <v>0</v>
      </c>
      <c r="D215" s="103">
        <v>0</v>
      </c>
      <c r="E215" s="103">
        <v>0</v>
      </c>
      <c r="F215" s="103">
        <v>0</v>
      </c>
    </row>
    <row r="216" spans="1:9" ht="12.75">
      <c r="A216" s="81" t="s">
        <v>190</v>
      </c>
      <c r="B216" s="82"/>
      <c r="C216" s="84"/>
      <c r="D216" s="103"/>
      <c r="E216" s="103"/>
      <c r="F216" s="103"/>
    </row>
    <row r="217" spans="1:9" ht="12.75">
      <c r="A217" s="81" t="s">
        <v>191</v>
      </c>
      <c r="B217" s="82"/>
      <c r="C217" s="82"/>
      <c r="D217" s="103"/>
      <c r="E217" s="103"/>
      <c r="F217" s="103"/>
    </row>
    <row r="218" spans="1:9" ht="23.25" customHeight="1">
      <c r="A218" s="95" t="s">
        <v>198</v>
      </c>
      <c r="B218" s="96">
        <v>186537.76</v>
      </c>
      <c r="C218" s="96">
        <v>201000</v>
      </c>
      <c r="D218" s="101">
        <f>SUM(D219+D252)</f>
        <v>230800</v>
      </c>
      <c r="E218" s="101">
        <f>SUM(E219+E252)</f>
        <v>230800</v>
      </c>
      <c r="F218" s="101">
        <f>SUM(F219+F252)</f>
        <v>230800</v>
      </c>
    </row>
    <row r="219" spans="1:9" ht="16.5" customHeight="1">
      <c r="A219" s="97" t="s">
        <v>175</v>
      </c>
      <c r="B219" s="98">
        <v>134666.39000000001</v>
      </c>
      <c r="C219" s="98">
        <v>158000</v>
      </c>
      <c r="D219" s="102">
        <f>SUM(D220+D234)</f>
        <v>173000</v>
      </c>
      <c r="E219" s="102">
        <f>SUM(E220+E234)</f>
        <v>173000</v>
      </c>
      <c r="F219" s="102">
        <f>SUM(F220+F234)</f>
        <v>173000</v>
      </c>
    </row>
    <row r="220" spans="1:9" ht="12.75">
      <c r="A220" s="81" t="s">
        <v>70</v>
      </c>
      <c r="B220" s="82">
        <v>132066.39000000001</v>
      </c>
      <c r="C220" s="82">
        <v>152900</v>
      </c>
      <c r="D220" s="105">
        <f>SUM(D221+D224+D231)</f>
        <v>167900</v>
      </c>
      <c r="E220" s="105">
        <f>SUM(E221+E224+E231)</f>
        <v>167900</v>
      </c>
      <c r="F220" s="105">
        <f>SUM(F221+F224+F231)</f>
        <v>167900</v>
      </c>
    </row>
    <row r="221" spans="1:9" ht="12.75">
      <c r="A221" s="81" t="s">
        <v>159</v>
      </c>
      <c r="B221" s="82">
        <v>109416.4</v>
      </c>
      <c r="C221" s="82">
        <v>120000</v>
      </c>
      <c r="D221" s="105">
        <v>135000</v>
      </c>
      <c r="E221" s="105">
        <v>135000</v>
      </c>
      <c r="F221" s="105">
        <v>135000</v>
      </c>
    </row>
    <row r="222" spans="1:9" ht="12.75">
      <c r="A222" s="81" t="s">
        <v>160</v>
      </c>
      <c r="B222" s="82">
        <v>109416.4</v>
      </c>
      <c r="C222" s="82">
        <v>120000</v>
      </c>
      <c r="D222" s="105">
        <v>135000</v>
      </c>
      <c r="E222" s="105">
        <v>135000</v>
      </c>
      <c r="F222" s="105">
        <v>135000</v>
      </c>
    </row>
    <row r="223" spans="1:9" ht="12.75">
      <c r="A223" s="81" t="s">
        <v>161</v>
      </c>
      <c r="B223" s="82">
        <v>109416.4</v>
      </c>
      <c r="C223" s="82">
        <v>120000</v>
      </c>
      <c r="D223" s="105">
        <v>135000</v>
      </c>
      <c r="E223" s="105">
        <v>135000</v>
      </c>
      <c r="F223" s="105">
        <v>135000</v>
      </c>
    </row>
    <row r="224" spans="1:9" ht="12.75">
      <c r="A224" s="81" t="s">
        <v>162</v>
      </c>
      <c r="B224" s="82">
        <v>4600</v>
      </c>
      <c r="C224" s="82">
        <v>7900</v>
      </c>
      <c r="D224" s="105">
        <f>D225</f>
        <v>7900</v>
      </c>
      <c r="E224" s="105">
        <f>E225</f>
        <v>7900</v>
      </c>
      <c r="F224" s="105">
        <f>F225</f>
        <v>7900</v>
      </c>
    </row>
    <row r="225" spans="1:6" ht="12.75">
      <c r="A225" s="81" t="s">
        <v>163</v>
      </c>
      <c r="B225" s="82">
        <v>4600</v>
      </c>
      <c r="C225" s="82">
        <v>7900</v>
      </c>
      <c r="D225" s="105">
        <f>SUM(D226:D230)</f>
        <v>7900</v>
      </c>
      <c r="E225" s="105">
        <f>SUM(E226:E230)</f>
        <v>7900</v>
      </c>
      <c r="F225" s="105">
        <f>SUM(F226:F230)</f>
        <v>7900</v>
      </c>
    </row>
    <row r="226" spans="1:6" ht="12.75">
      <c r="A226" s="81" t="s">
        <v>164</v>
      </c>
      <c r="B226" s="82">
        <v>500</v>
      </c>
      <c r="C226" s="82">
        <v>2500</v>
      </c>
      <c r="D226" s="105">
        <v>2500</v>
      </c>
      <c r="E226" s="105">
        <v>2500</v>
      </c>
      <c r="F226" s="105">
        <v>2500</v>
      </c>
    </row>
    <row r="227" spans="1:6" ht="12.75">
      <c r="A227" s="81" t="s">
        <v>165</v>
      </c>
      <c r="B227" s="82">
        <v>2300</v>
      </c>
      <c r="C227" s="82">
        <v>1000</v>
      </c>
      <c r="D227" s="105">
        <v>1000</v>
      </c>
      <c r="E227" s="105">
        <v>1000</v>
      </c>
      <c r="F227" s="105">
        <v>1000</v>
      </c>
    </row>
    <row r="228" spans="1:6" ht="12.75">
      <c r="A228" s="81" t="s">
        <v>166</v>
      </c>
      <c r="B228" s="82">
        <v>0</v>
      </c>
      <c r="C228" s="82">
        <v>1400</v>
      </c>
      <c r="D228" s="105">
        <v>1400</v>
      </c>
      <c r="E228" s="105">
        <v>1400</v>
      </c>
      <c r="F228" s="105">
        <v>1400</v>
      </c>
    </row>
    <row r="229" spans="1:6" ht="12.75">
      <c r="A229" s="81" t="s">
        <v>167</v>
      </c>
      <c r="B229" s="82">
        <v>1800</v>
      </c>
      <c r="C229" s="82">
        <v>2500</v>
      </c>
      <c r="D229" s="105">
        <v>2500</v>
      </c>
      <c r="E229" s="105">
        <v>2500</v>
      </c>
      <c r="F229" s="105">
        <v>2500</v>
      </c>
    </row>
    <row r="230" spans="1:6" ht="12.75">
      <c r="A230" s="81" t="s">
        <v>216</v>
      </c>
      <c r="B230" s="82">
        <v>0</v>
      </c>
      <c r="C230" s="82">
        <v>500</v>
      </c>
      <c r="D230" s="105">
        <v>500</v>
      </c>
      <c r="E230" s="105">
        <v>500</v>
      </c>
      <c r="F230" s="105">
        <v>500</v>
      </c>
    </row>
    <row r="231" spans="1:6" ht="12.75">
      <c r="A231" s="81" t="s">
        <v>168</v>
      </c>
      <c r="B231" s="82">
        <v>18049.990000000002</v>
      </c>
      <c r="C231" s="82">
        <v>25000</v>
      </c>
      <c r="D231" s="105">
        <v>25000</v>
      </c>
      <c r="E231" s="105">
        <v>25000</v>
      </c>
      <c r="F231" s="105">
        <v>25000</v>
      </c>
    </row>
    <row r="232" spans="1:6" ht="12.75">
      <c r="A232" s="81" t="s">
        <v>169</v>
      </c>
      <c r="B232" s="82">
        <v>18049.990000000002</v>
      </c>
      <c r="C232" s="82">
        <v>25000</v>
      </c>
      <c r="D232" s="105">
        <v>25000</v>
      </c>
      <c r="E232" s="105">
        <v>25000</v>
      </c>
      <c r="F232" s="105">
        <v>25000</v>
      </c>
    </row>
    <row r="233" spans="1:6" ht="12.75">
      <c r="A233" s="81" t="s">
        <v>170</v>
      </c>
      <c r="B233" s="82">
        <v>18049.990000000002</v>
      </c>
      <c r="C233" s="82">
        <v>25000</v>
      </c>
      <c r="D233" s="105">
        <v>25000</v>
      </c>
      <c r="E233" s="105">
        <v>25000</v>
      </c>
      <c r="F233" s="105">
        <v>25000</v>
      </c>
    </row>
    <row r="234" spans="1:6" ht="12.75">
      <c r="A234" s="81" t="s">
        <v>92</v>
      </c>
      <c r="B234" s="82">
        <v>2600</v>
      </c>
      <c r="C234" s="82">
        <v>5100</v>
      </c>
      <c r="D234" s="105">
        <f>SUM(D235+D244)</f>
        <v>5100</v>
      </c>
      <c r="E234" s="105">
        <f>SUM(E235+E244)</f>
        <v>5100</v>
      </c>
      <c r="F234" s="105">
        <f>SUM(F235+F244)</f>
        <v>5100</v>
      </c>
    </row>
    <row r="235" spans="1:6" ht="12.75">
      <c r="A235" s="81" t="s">
        <v>93</v>
      </c>
      <c r="B235" s="82">
        <v>2600</v>
      </c>
      <c r="C235" s="82">
        <v>4100</v>
      </c>
      <c r="D235" s="105">
        <f>SUM(D236+D240+D242)</f>
        <v>4100</v>
      </c>
      <c r="E235" s="105">
        <f>SUM(E236+E240+E242)</f>
        <v>4100</v>
      </c>
      <c r="F235" s="105">
        <f>SUM(F236+F240+F242)</f>
        <v>4100</v>
      </c>
    </row>
    <row r="236" spans="1:6" ht="12.75">
      <c r="A236" s="81" t="s">
        <v>94</v>
      </c>
      <c r="B236" s="82">
        <v>120</v>
      </c>
      <c r="C236" s="82">
        <v>700</v>
      </c>
      <c r="D236" s="105">
        <v>700</v>
      </c>
      <c r="E236" s="105">
        <v>700</v>
      </c>
      <c r="F236" s="105">
        <v>700</v>
      </c>
    </row>
    <row r="237" spans="1:6" ht="12.75">
      <c r="A237" s="81" t="s">
        <v>95</v>
      </c>
      <c r="B237" s="82">
        <v>120</v>
      </c>
      <c r="C237" s="82">
        <v>300</v>
      </c>
      <c r="D237" s="105">
        <v>300</v>
      </c>
      <c r="E237" s="105">
        <v>300</v>
      </c>
      <c r="F237" s="105">
        <v>300</v>
      </c>
    </row>
    <row r="238" spans="1:6" ht="12.75">
      <c r="A238" s="81" t="s">
        <v>96</v>
      </c>
      <c r="B238" s="82">
        <v>0</v>
      </c>
      <c r="C238" s="82">
        <v>200</v>
      </c>
      <c r="D238" s="105">
        <v>200</v>
      </c>
      <c r="E238" s="105">
        <v>200</v>
      </c>
      <c r="F238" s="105">
        <v>200</v>
      </c>
    </row>
    <row r="239" spans="1:6" ht="12.75">
      <c r="A239" s="81" t="s">
        <v>97</v>
      </c>
      <c r="B239" s="82">
        <v>0</v>
      </c>
      <c r="C239" s="82">
        <v>200</v>
      </c>
      <c r="D239" s="105">
        <v>200</v>
      </c>
      <c r="E239" s="105">
        <v>200</v>
      </c>
      <c r="F239" s="105">
        <v>200</v>
      </c>
    </row>
    <row r="240" spans="1:6" ht="12.75">
      <c r="A240" s="81" t="s">
        <v>171</v>
      </c>
      <c r="B240" s="82">
        <v>2480</v>
      </c>
      <c r="C240" s="82">
        <v>3000</v>
      </c>
      <c r="D240" s="105">
        <v>3000</v>
      </c>
      <c r="E240" s="105">
        <v>3000</v>
      </c>
      <c r="F240" s="105">
        <v>3000</v>
      </c>
    </row>
    <row r="241" spans="1:6" ht="12.75">
      <c r="A241" s="81" t="s">
        <v>172</v>
      </c>
      <c r="B241" s="82">
        <v>2480</v>
      </c>
      <c r="C241" s="82">
        <v>3000</v>
      </c>
      <c r="D241" s="105">
        <v>3000</v>
      </c>
      <c r="E241" s="105">
        <v>3000</v>
      </c>
      <c r="F241" s="105">
        <v>3000</v>
      </c>
    </row>
    <row r="242" spans="1:6" ht="12.75">
      <c r="A242" s="81" t="s">
        <v>98</v>
      </c>
      <c r="B242" s="82">
        <v>0</v>
      </c>
      <c r="C242" s="82">
        <v>400</v>
      </c>
      <c r="D242" s="105">
        <v>400</v>
      </c>
      <c r="E242" s="105">
        <v>400</v>
      </c>
      <c r="F242" s="105">
        <v>400</v>
      </c>
    </row>
    <row r="243" spans="1:6" ht="12.75">
      <c r="A243" s="81" t="s">
        <v>99</v>
      </c>
      <c r="B243" s="82">
        <v>0</v>
      </c>
      <c r="C243" s="82">
        <v>400</v>
      </c>
      <c r="D243" s="105">
        <v>400</v>
      </c>
      <c r="E243" s="105">
        <v>400</v>
      </c>
      <c r="F243" s="105">
        <v>400</v>
      </c>
    </row>
    <row r="244" spans="1:6" ht="12.75">
      <c r="A244" s="81" t="s">
        <v>116</v>
      </c>
      <c r="B244" s="82">
        <v>0</v>
      </c>
      <c r="C244" s="82">
        <v>1000</v>
      </c>
      <c r="D244" s="105">
        <v>1000</v>
      </c>
      <c r="E244" s="105">
        <v>1000</v>
      </c>
      <c r="F244" s="105">
        <v>1000</v>
      </c>
    </row>
    <row r="245" spans="1:6" ht="12.75">
      <c r="A245" s="81" t="s">
        <v>130</v>
      </c>
      <c r="B245" s="82"/>
      <c r="C245" s="82">
        <v>1000</v>
      </c>
      <c r="D245" s="105">
        <v>1000</v>
      </c>
      <c r="E245" s="105">
        <v>1000</v>
      </c>
      <c r="F245" s="105">
        <v>1000</v>
      </c>
    </row>
    <row r="246" spans="1:6" ht="12.75">
      <c r="A246" s="81" t="s">
        <v>131</v>
      </c>
      <c r="B246" s="82">
        <v>0</v>
      </c>
      <c r="C246" s="82">
        <v>1000</v>
      </c>
      <c r="D246" s="105">
        <v>1000</v>
      </c>
      <c r="E246" s="105">
        <v>1000</v>
      </c>
      <c r="F246" s="105">
        <v>1000</v>
      </c>
    </row>
    <row r="247" spans="1:6" ht="19.5" customHeight="1">
      <c r="A247" s="107" t="s">
        <v>182</v>
      </c>
      <c r="B247" s="98">
        <v>1600.82</v>
      </c>
      <c r="C247" s="98">
        <v>0</v>
      </c>
      <c r="D247" s="102">
        <v>0</v>
      </c>
      <c r="E247" s="102">
        <v>0</v>
      </c>
      <c r="F247" s="102">
        <v>0</v>
      </c>
    </row>
    <row r="248" spans="1:6" ht="12.75">
      <c r="A248" s="81" t="s">
        <v>92</v>
      </c>
      <c r="B248" s="82">
        <v>1600.82</v>
      </c>
      <c r="C248" s="82">
        <v>0</v>
      </c>
      <c r="D248" s="105">
        <v>0</v>
      </c>
      <c r="E248" s="105">
        <v>0</v>
      </c>
      <c r="F248" s="105">
        <v>0</v>
      </c>
    </row>
    <row r="249" spans="1:6" ht="12.75">
      <c r="A249" s="81" t="s">
        <v>100</v>
      </c>
      <c r="B249" s="82">
        <v>1600.82</v>
      </c>
      <c r="C249" s="82">
        <v>0</v>
      </c>
      <c r="D249" s="105">
        <v>0</v>
      </c>
      <c r="E249" s="105">
        <v>0</v>
      </c>
      <c r="F249" s="105">
        <v>0</v>
      </c>
    </row>
    <row r="250" spans="1:6" ht="12.75">
      <c r="A250" s="81" t="s">
        <v>107</v>
      </c>
      <c r="B250" s="82">
        <v>1600.82</v>
      </c>
      <c r="C250" s="82">
        <v>0</v>
      </c>
      <c r="D250" s="105">
        <v>0</v>
      </c>
      <c r="E250" s="105">
        <v>0</v>
      </c>
      <c r="F250" s="105">
        <v>0</v>
      </c>
    </row>
    <row r="251" spans="1:6" ht="12.75">
      <c r="A251" s="81" t="s">
        <v>185</v>
      </c>
      <c r="B251" s="82">
        <v>1600.82</v>
      </c>
      <c r="C251" s="82">
        <v>0</v>
      </c>
      <c r="D251" s="105">
        <v>0</v>
      </c>
      <c r="E251" s="105">
        <v>0</v>
      </c>
      <c r="F251" s="105">
        <v>0</v>
      </c>
    </row>
    <row r="252" spans="1:6" ht="21.75" customHeight="1">
      <c r="A252" s="97" t="s">
        <v>217</v>
      </c>
      <c r="B252" s="98">
        <v>50270.55</v>
      </c>
      <c r="C252" s="98">
        <v>43000</v>
      </c>
      <c r="D252" s="102">
        <f>SUM(D253)</f>
        <v>57800</v>
      </c>
      <c r="E252" s="102">
        <f>SUM(E253)</f>
        <v>57800</v>
      </c>
      <c r="F252" s="102">
        <f>SUM(F253)</f>
        <v>57800</v>
      </c>
    </row>
    <row r="253" spans="1:6" ht="12.75">
      <c r="A253" s="81" t="s">
        <v>92</v>
      </c>
      <c r="B253" s="82">
        <v>49570.5</v>
      </c>
      <c r="C253" s="82">
        <v>43000</v>
      </c>
      <c r="D253" s="105">
        <f>SUM(D254+D271+D283)</f>
        <v>57800</v>
      </c>
      <c r="E253" s="105">
        <f>SUM(E254+E271+E283)</f>
        <v>57800</v>
      </c>
      <c r="F253" s="105">
        <f>SUM(F254+F271+F283)</f>
        <v>57800</v>
      </c>
    </row>
    <row r="254" spans="1:6" ht="12.75">
      <c r="A254" s="81" t="s">
        <v>100</v>
      </c>
      <c r="B254" s="82">
        <v>39273.68</v>
      </c>
      <c r="C254" s="82">
        <v>38400</v>
      </c>
      <c r="D254" s="105">
        <f>SUM(D255+D260+D265+D267+D269)</f>
        <v>51000</v>
      </c>
      <c r="E254" s="105">
        <f>SUM(E255+E260+E265+E267+E269)</f>
        <v>51000</v>
      </c>
      <c r="F254" s="105">
        <f>SUM(F255+F260+F265+F267+F269)</f>
        <v>51000</v>
      </c>
    </row>
    <row r="255" spans="1:6" ht="12.75">
      <c r="A255" s="81" t="s">
        <v>101</v>
      </c>
      <c r="B255" s="82">
        <v>6248.45</v>
      </c>
      <c r="C255" s="82">
        <v>2500</v>
      </c>
      <c r="D255" s="105">
        <v>4500</v>
      </c>
      <c r="E255" s="105">
        <v>4500</v>
      </c>
      <c r="F255" s="105">
        <v>4500</v>
      </c>
    </row>
    <row r="256" spans="1:6" ht="12.75">
      <c r="A256" s="81" t="s">
        <v>102</v>
      </c>
      <c r="B256" s="82">
        <v>1495.21</v>
      </c>
      <c r="C256" s="82">
        <v>800</v>
      </c>
      <c r="D256" s="105">
        <v>1000</v>
      </c>
      <c r="E256" s="105">
        <v>1000</v>
      </c>
      <c r="F256" s="105">
        <v>1000</v>
      </c>
    </row>
    <row r="257" spans="1:6" ht="12.75">
      <c r="A257" s="81" t="s">
        <v>104</v>
      </c>
      <c r="B257" s="82">
        <v>3429.94</v>
      </c>
      <c r="C257" s="82">
        <v>800</v>
      </c>
      <c r="D257" s="105">
        <v>1500</v>
      </c>
      <c r="E257" s="105">
        <v>1500</v>
      </c>
      <c r="F257" s="105">
        <v>1500</v>
      </c>
    </row>
    <row r="258" spans="1:6" ht="12.75">
      <c r="A258" s="81" t="s">
        <v>105</v>
      </c>
      <c r="B258" s="82">
        <v>591.38</v>
      </c>
      <c r="C258" s="82">
        <v>800</v>
      </c>
      <c r="D258" s="105">
        <v>1500</v>
      </c>
      <c r="E258" s="105">
        <v>1500</v>
      </c>
      <c r="F258" s="105">
        <v>1500</v>
      </c>
    </row>
    <row r="259" spans="1:6" ht="12.75">
      <c r="A259" s="81" t="s">
        <v>106</v>
      </c>
      <c r="B259" s="82">
        <v>731.92</v>
      </c>
      <c r="C259" s="82">
        <v>100</v>
      </c>
      <c r="D259" s="105">
        <v>500</v>
      </c>
      <c r="E259" s="105">
        <v>500</v>
      </c>
      <c r="F259" s="105">
        <v>500</v>
      </c>
    </row>
    <row r="260" spans="1:6" ht="12.75">
      <c r="A260" s="81" t="s">
        <v>107</v>
      </c>
      <c r="B260" s="82">
        <v>27388.93</v>
      </c>
      <c r="C260" s="82">
        <v>35200</v>
      </c>
      <c r="D260" s="105">
        <f>SUM(D261:D262)</f>
        <v>45400</v>
      </c>
      <c r="E260" s="105">
        <f>SUM(E261:E262)</f>
        <v>45400</v>
      </c>
      <c r="F260" s="105">
        <f>SUM(F261:F262)</f>
        <v>45400</v>
      </c>
    </row>
    <row r="261" spans="1:6" ht="12.75">
      <c r="A261" s="81" t="s">
        <v>185</v>
      </c>
      <c r="B261" s="82">
        <v>27230.3</v>
      </c>
      <c r="C261" s="82">
        <v>35000</v>
      </c>
      <c r="D261" s="105">
        <v>45000</v>
      </c>
      <c r="E261" s="105">
        <v>45000</v>
      </c>
      <c r="F261" s="105">
        <v>45000</v>
      </c>
    </row>
    <row r="262" spans="1:6" ht="12.75">
      <c r="A262" s="81" t="s">
        <v>108</v>
      </c>
      <c r="B262" s="82">
        <v>158.63</v>
      </c>
      <c r="C262" s="82">
        <v>200</v>
      </c>
      <c r="D262" s="105">
        <v>400</v>
      </c>
      <c r="E262" s="105">
        <v>400</v>
      </c>
      <c r="F262" s="105">
        <v>400</v>
      </c>
    </row>
    <row r="263" spans="1:6" ht="12.75">
      <c r="A263" s="81" t="s">
        <v>109</v>
      </c>
      <c r="B263" s="82">
        <v>800.66</v>
      </c>
      <c r="C263" s="82">
        <v>0</v>
      </c>
      <c r="D263" s="105">
        <v>0</v>
      </c>
      <c r="E263" s="105">
        <v>0</v>
      </c>
      <c r="F263" s="105">
        <v>0</v>
      </c>
    </row>
    <row r="264" spans="1:6" ht="12.75">
      <c r="A264" s="81" t="s">
        <v>176</v>
      </c>
      <c r="B264" s="82">
        <v>800.66</v>
      </c>
      <c r="C264" s="82">
        <v>0</v>
      </c>
      <c r="D264" s="105">
        <v>0</v>
      </c>
      <c r="E264" s="105">
        <v>0</v>
      </c>
      <c r="F264" s="105">
        <v>0</v>
      </c>
    </row>
    <row r="265" spans="1:6" ht="12.75">
      <c r="A265" s="81" t="s">
        <v>110</v>
      </c>
      <c r="B265" s="82">
        <v>982.94</v>
      </c>
      <c r="C265" s="82">
        <v>0</v>
      </c>
      <c r="D265" s="105">
        <v>400</v>
      </c>
      <c r="E265" s="105">
        <v>400</v>
      </c>
      <c r="F265" s="105">
        <v>400</v>
      </c>
    </row>
    <row r="266" spans="1:6" ht="15" customHeight="1">
      <c r="A266" s="81" t="s">
        <v>111</v>
      </c>
      <c r="B266" s="82">
        <v>982.94</v>
      </c>
      <c r="C266" s="82">
        <v>0</v>
      </c>
      <c r="D266" s="105">
        <v>400</v>
      </c>
      <c r="E266" s="105">
        <v>400</v>
      </c>
      <c r="F266" s="105">
        <v>400</v>
      </c>
    </row>
    <row r="267" spans="1:6" ht="12.75">
      <c r="A267" s="81" t="s">
        <v>112</v>
      </c>
      <c r="B267" s="82">
        <v>2734.25</v>
      </c>
      <c r="C267" s="82">
        <v>300</v>
      </c>
      <c r="D267" s="105">
        <v>300</v>
      </c>
      <c r="E267" s="105">
        <v>300</v>
      </c>
      <c r="F267" s="105">
        <v>300</v>
      </c>
    </row>
    <row r="268" spans="1:6" ht="12.75">
      <c r="A268" s="81" t="s">
        <v>113</v>
      </c>
      <c r="B268" s="82">
        <v>2734.25</v>
      </c>
      <c r="C268" s="82">
        <v>300</v>
      </c>
      <c r="D268" s="105">
        <v>300</v>
      </c>
      <c r="E268" s="105">
        <v>300</v>
      </c>
      <c r="F268" s="105">
        <v>300</v>
      </c>
    </row>
    <row r="269" spans="1:6" ht="12.75">
      <c r="A269" s="81" t="s">
        <v>114</v>
      </c>
      <c r="B269" s="82">
        <v>1118.45</v>
      </c>
      <c r="C269" s="82">
        <v>400</v>
      </c>
      <c r="D269" s="105">
        <v>400</v>
      </c>
      <c r="E269" s="105">
        <v>400</v>
      </c>
      <c r="F269" s="105">
        <v>400</v>
      </c>
    </row>
    <row r="270" spans="1:6" ht="12.75">
      <c r="A270" s="81" t="s">
        <v>115</v>
      </c>
      <c r="B270" s="82">
        <v>1118.45</v>
      </c>
      <c r="C270" s="82">
        <v>400</v>
      </c>
      <c r="D270" s="105">
        <v>400</v>
      </c>
      <c r="E270" s="105">
        <v>400</v>
      </c>
      <c r="F270" s="105">
        <v>400</v>
      </c>
    </row>
    <row r="271" spans="1:6" ht="12.75">
      <c r="A271" s="81" t="s">
        <v>116</v>
      </c>
      <c r="B271" s="82">
        <v>9602.1200000000008</v>
      </c>
      <c r="C271" s="82">
        <v>4100</v>
      </c>
      <c r="D271" s="105">
        <f>SUM(D272+D274+D277)</f>
        <v>6000</v>
      </c>
      <c r="E271" s="105">
        <f>SUM(E272+E274+E277)</f>
        <v>6000</v>
      </c>
      <c r="F271" s="105">
        <f>SUM(F272+F274+F277)</f>
        <v>6000</v>
      </c>
    </row>
    <row r="272" spans="1:6" ht="12.75">
      <c r="A272" s="81" t="s">
        <v>120</v>
      </c>
      <c r="B272" s="82">
        <v>6721.48</v>
      </c>
      <c r="C272" s="82">
        <v>2100</v>
      </c>
      <c r="D272" s="105">
        <v>3000</v>
      </c>
      <c r="E272" s="105">
        <v>3000</v>
      </c>
      <c r="F272" s="105">
        <v>3000</v>
      </c>
    </row>
    <row r="273" spans="1:6" ht="12.75">
      <c r="A273" s="81" t="s">
        <v>122</v>
      </c>
      <c r="B273" s="82">
        <v>6721.48</v>
      </c>
      <c r="C273" s="82">
        <v>2100</v>
      </c>
      <c r="D273" s="105">
        <v>3000</v>
      </c>
      <c r="E273" s="105">
        <v>3000</v>
      </c>
      <c r="F273" s="105">
        <v>3000</v>
      </c>
    </row>
    <row r="274" spans="1:6" ht="12.75">
      <c r="A274" s="81" t="s">
        <v>123</v>
      </c>
      <c r="B274" s="82">
        <v>1781.19</v>
      </c>
      <c r="C274" s="82">
        <v>1500</v>
      </c>
      <c r="D274" s="105">
        <v>2000</v>
      </c>
      <c r="E274" s="105">
        <v>2000</v>
      </c>
      <c r="F274" s="105">
        <v>2000</v>
      </c>
    </row>
    <row r="275" spans="1:6" ht="12.75">
      <c r="A275" s="81" t="s">
        <v>124</v>
      </c>
      <c r="B275" s="82">
        <v>682.81</v>
      </c>
      <c r="C275" s="82">
        <v>0</v>
      </c>
      <c r="D275" s="105">
        <v>0</v>
      </c>
      <c r="E275" s="105">
        <v>0</v>
      </c>
      <c r="F275" s="105">
        <v>0</v>
      </c>
    </row>
    <row r="276" spans="1:6" ht="12.75">
      <c r="A276" s="81" t="s">
        <v>126</v>
      </c>
      <c r="B276" s="82">
        <v>1098.3800000000001</v>
      </c>
      <c r="C276" s="82">
        <v>1500</v>
      </c>
      <c r="D276" s="105">
        <v>2000</v>
      </c>
      <c r="E276" s="105">
        <v>2000</v>
      </c>
      <c r="F276" s="105">
        <v>2000</v>
      </c>
    </row>
    <row r="277" spans="1:6" ht="12.75">
      <c r="A277" s="81" t="s">
        <v>130</v>
      </c>
      <c r="B277" s="82">
        <v>646.63</v>
      </c>
      <c r="C277" s="82">
        <v>500</v>
      </c>
      <c r="D277" s="105">
        <v>1000</v>
      </c>
      <c r="E277" s="105">
        <v>1000</v>
      </c>
      <c r="F277" s="105">
        <v>1000</v>
      </c>
    </row>
    <row r="278" spans="1:6" ht="12.75">
      <c r="A278" s="81" t="s">
        <v>200</v>
      </c>
      <c r="B278" s="82">
        <v>646.63</v>
      </c>
      <c r="C278" s="82">
        <v>500</v>
      </c>
      <c r="D278" s="105">
        <v>1000</v>
      </c>
      <c r="E278" s="105">
        <v>1000</v>
      </c>
      <c r="F278" s="105">
        <v>1000</v>
      </c>
    </row>
    <row r="279" spans="1:6" ht="12.75">
      <c r="A279" s="81" t="s">
        <v>139</v>
      </c>
      <c r="B279" s="82">
        <v>452.82</v>
      </c>
      <c r="C279" s="82">
        <v>0</v>
      </c>
      <c r="D279" s="105">
        <v>0</v>
      </c>
      <c r="E279" s="105">
        <v>0</v>
      </c>
      <c r="F279" s="105">
        <v>0</v>
      </c>
    </row>
    <row r="280" spans="1:6" ht="12.75">
      <c r="A280" s="81" t="s">
        <v>140</v>
      </c>
      <c r="B280" s="82">
        <v>225</v>
      </c>
      <c r="C280" s="82">
        <v>0</v>
      </c>
      <c r="D280" s="105">
        <v>0</v>
      </c>
      <c r="E280" s="105">
        <v>0</v>
      </c>
      <c r="F280" s="105">
        <v>0</v>
      </c>
    </row>
    <row r="281" spans="1:6" ht="12.75">
      <c r="A281" s="81" t="s">
        <v>225</v>
      </c>
      <c r="B281" s="82">
        <v>227.5</v>
      </c>
      <c r="C281" s="82">
        <v>0</v>
      </c>
      <c r="D281" s="105">
        <v>0</v>
      </c>
      <c r="E281" s="105">
        <v>0</v>
      </c>
      <c r="F281" s="105">
        <v>0</v>
      </c>
    </row>
    <row r="282" spans="1:6" ht="12.75">
      <c r="A282" s="81" t="s">
        <v>142</v>
      </c>
      <c r="B282" s="82">
        <v>0.32</v>
      </c>
      <c r="C282" s="82">
        <v>0</v>
      </c>
      <c r="D282" s="105">
        <v>0</v>
      </c>
      <c r="E282" s="105">
        <v>0</v>
      </c>
      <c r="F282" s="105">
        <v>0</v>
      </c>
    </row>
    <row r="283" spans="1:6" ht="12.75">
      <c r="A283" s="81" t="s">
        <v>143</v>
      </c>
      <c r="B283" s="82">
        <v>694.7</v>
      </c>
      <c r="C283" s="82">
        <v>500</v>
      </c>
      <c r="D283" s="105">
        <v>800</v>
      </c>
      <c r="E283" s="105">
        <v>800</v>
      </c>
      <c r="F283" s="105">
        <v>800</v>
      </c>
    </row>
    <row r="284" spans="1:6" ht="12.75">
      <c r="A284" s="81" t="s">
        <v>146</v>
      </c>
      <c r="B284" s="82">
        <v>357.2</v>
      </c>
      <c r="C284" s="82">
        <v>500</v>
      </c>
      <c r="D284" s="105">
        <v>500</v>
      </c>
      <c r="E284" s="105">
        <v>500</v>
      </c>
      <c r="F284" s="105">
        <v>500</v>
      </c>
    </row>
    <row r="285" spans="1:6" ht="12.75">
      <c r="A285" s="81" t="s">
        <v>147</v>
      </c>
      <c r="B285" s="82">
        <v>357.2</v>
      </c>
      <c r="C285" s="82">
        <v>500</v>
      </c>
      <c r="D285" s="105">
        <v>500</v>
      </c>
      <c r="E285" s="105">
        <v>500</v>
      </c>
      <c r="F285" s="105">
        <v>500</v>
      </c>
    </row>
    <row r="286" spans="1:6" ht="12.75">
      <c r="A286" s="81" t="s">
        <v>152</v>
      </c>
      <c r="B286" s="82">
        <v>337.5</v>
      </c>
      <c r="C286" s="82">
        <v>0</v>
      </c>
      <c r="D286" s="105">
        <v>300</v>
      </c>
      <c r="E286" s="105">
        <v>300</v>
      </c>
      <c r="F286" s="105">
        <v>300</v>
      </c>
    </row>
    <row r="287" spans="1:6" ht="12.75">
      <c r="A287" s="81" t="s">
        <v>153</v>
      </c>
      <c r="B287" s="82">
        <v>337.5</v>
      </c>
      <c r="C287" s="82">
        <v>0</v>
      </c>
      <c r="D287" s="105">
        <v>300</v>
      </c>
      <c r="E287" s="105">
        <v>300</v>
      </c>
      <c r="F287" s="105">
        <v>300</v>
      </c>
    </row>
    <row r="288" spans="1:6" ht="12.75">
      <c r="A288" s="81" t="s">
        <v>183</v>
      </c>
      <c r="B288" s="82">
        <v>700.05</v>
      </c>
      <c r="C288" s="82">
        <v>0</v>
      </c>
      <c r="D288" s="105">
        <v>0</v>
      </c>
      <c r="E288" s="105">
        <v>0</v>
      </c>
      <c r="F288" s="105">
        <v>0</v>
      </c>
    </row>
    <row r="289" spans="1:6" ht="12.75">
      <c r="A289" s="81" t="s">
        <v>184</v>
      </c>
      <c r="B289" s="82">
        <v>700.05</v>
      </c>
      <c r="C289" s="82">
        <v>0</v>
      </c>
      <c r="D289" s="105">
        <v>0</v>
      </c>
      <c r="E289" s="105">
        <v>0</v>
      </c>
      <c r="F289" s="105">
        <v>0</v>
      </c>
    </row>
    <row r="290" spans="1:6" ht="12.75">
      <c r="A290" s="81" t="s">
        <v>192</v>
      </c>
      <c r="B290" s="82">
        <v>12.55</v>
      </c>
      <c r="C290" s="82">
        <v>0</v>
      </c>
      <c r="D290" s="105">
        <v>0</v>
      </c>
      <c r="E290" s="105">
        <v>0</v>
      </c>
      <c r="F290" s="105">
        <v>0</v>
      </c>
    </row>
    <row r="291" spans="1:6" ht="12.75">
      <c r="A291" s="81" t="s">
        <v>194</v>
      </c>
      <c r="B291" s="82">
        <v>12.55</v>
      </c>
      <c r="C291" s="82">
        <v>0</v>
      </c>
      <c r="D291" s="105">
        <v>0</v>
      </c>
      <c r="E291" s="105">
        <v>0</v>
      </c>
      <c r="F291" s="105">
        <v>0</v>
      </c>
    </row>
    <row r="292" spans="1:6" ht="12.75">
      <c r="A292" s="81" t="s">
        <v>231</v>
      </c>
      <c r="B292" s="82">
        <v>687.5</v>
      </c>
      <c r="C292" s="82">
        <v>0</v>
      </c>
      <c r="D292" s="105">
        <v>0</v>
      </c>
      <c r="E292" s="105">
        <v>0</v>
      </c>
      <c r="F292" s="105">
        <v>0</v>
      </c>
    </row>
    <row r="293" spans="1:6" ht="12.75">
      <c r="A293" s="81" t="s">
        <v>232</v>
      </c>
      <c r="B293" s="82">
        <v>687.5</v>
      </c>
      <c r="C293" s="82">
        <v>0</v>
      </c>
      <c r="D293" s="105">
        <v>0</v>
      </c>
      <c r="E293" s="105">
        <v>0</v>
      </c>
      <c r="F293" s="105">
        <v>0</v>
      </c>
    </row>
    <row r="294" spans="1:6" ht="15">
      <c r="A294" s="97" t="s">
        <v>224</v>
      </c>
      <c r="B294" s="98"/>
      <c r="C294" s="98"/>
      <c r="D294" s="106">
        <v>0</v>
      </c>
      <c r="E294" s="106">
        <v>0</v>
      </c>
      <c r="F294" s="106">
        <v>0</v>
      </c>
    </row>
    <row r="295" spans="1:6" ht="12.75">
      <c r="A295" s="81" t="s">
        <v>92</v>
      </c>
      <c r="B295" s="82">
        <v>0</v>
      </c>
      <c r="C295" s="82">
        <v>0</v>
      </c>
      <c r="D295" s="105">
        <v>0</v>
      </c>
      <c r="E295" s="105">
        <v>0</v>
      </c>
      <c r="F295" s="105">
        <v>0</v>
      </c>
    </row>
    <row r="296" spans="1:6" ht="12.75">
      <c r="A296" s="81" t="s">
        <v>100</v>
      </c>
      <c r="B296" s="82">
        <v>0</v>
      </c>
      <c r="C296" s="82">
        <v>0</v>
      </c>
      <c r="D296" s="105">
        <v>0</v>
      </c>
      <c r="E296" s="105">
        <v>0</v>
      </c>
      <c r="F296" s="105">
        <v>0</v>
      </c>
    </row>
    <row r="297" spans="1:6" ht="12.75">
      <c r="A297" s="81" t="s">
        <v>107</v>
      </c>
      <c r="B297" s="82">
        <v>0</v>
      </c>
      <c r="C297" s="82">
        <v>0</v>
      </c>
      <c r="D297" s="105">
        <v>0</v>
      </c>
      <c r="E297" s="105">
        <v>0</v>
      </c>
      <c r="F297" s="105">
        <v>0</v>
      </c>
    </row>
    <row r="298" spans="1:6" ht="12.75">
      <c r="A298" s="81" t="s">
        <v>185</v>
      </c>
      <c r="B298" s="82">
        <v>0</v>
      </c>
      <c r="C298" s="82">
        <v>0</v>
      </c>
      <c r="D298" s="105">
        <v>0</v>
      </c>
      <c r="E298" s="105">
        <v>0</v>
      </c>
      <c r="F298" s="105">
        <v>0</v>
      </c>
    </row>
    <row r="299" spans="1:6" ht="18.75" customHeight="1">
      <c r="A299" s="95" t="s">
        <v>226</v>
      </c>
      <c r="B299" s="96">
        <v>2454.94</v>
      </c>
      <c r="C299" s="96">
        <v>3500</v>
      </c>
      <c r="D299" s="101">
        <v>0</v>
      </c>
      <c r="E299" s="101">
        <v>0</v>
      </c>
      <c r="F299" s="101">
        <v>0</v>
      </c>
    </row>
    <row r="300" spans="1:6" ht="15">
      <c r="A300" s="97" t="s">
        <v>175</v>
      </c>
      <c r="B300" s="98">
        <v>2454.94</v>
      </c>
      <c r="C300" s="98">
        <v>3500</v>
      </c>
      <c r="D300" s="102">
        <v>0</v>
      </c>
      <c r="E300" s="102">
        <v>0</v>
      </c>
      <c r="F300" s="102">
        <v>0</v>
      </c>
    </row>
    <row r="301" spans="1:6" ht="12.75">
      <c r="A301" s="81" t="s">
        <v>92</v>
      </c>
      <c r="B301" s="82">
        <v>2454.94</v>
      </c>
      <c r="C301" s="82">
        <v>3500</v>
      </c>
      <c r="D301" s="105">
        <v>0</v>
      </c>
      <c r="E301" s="105">
        <v>0</v>
      </c>
      <c r="F301" s="105">
        <v>0</v>
      </c>
    </row>
    <row r="302" spans="1:6" ht="12.75">
      <c r="A302" s="81" t="s">
        <v>100</v>
      </c>
      <c r="B302" s="82">
        <v>0</v>
      </c>
      <c r="C302" s="82">
        <v>0</v>
      </c>
      <c r="D302" s="105">
        <v>0</v>
      </c>
      <c r="E302" s="105">
        <v>0</v>
      </c>
      <c r="F302" s="105">
        <v>0</v>
      </c>
    </row>
    <row r="303" spans="1:6" ht="12.75">
      <c r="A303" s="81" t="s">
        <v>101</v>
      </c>
      <c r="B303" s="82">
        <v>0</v>
      </c>
      <c r="C303" s="82">
        <v>0</v>
      </c>
      <c r="D303" s="105">
        <v>0</v>
      </c>
      <c r="E303" s="105">
        <v>0</v>
      </c>
      <c r="F303" s="105">
        <v>0</v>
      </c>
    </row>
    <row r="304" spans="1:6" ht="12.75">
      <c r="A304" s="81" t="s">
        <v>102</v>
      </c>
      <c r="B304" s="82">
        <v>0</v>
      </c>
      <c r="C304" s="82">
        <v>0</v>
      </c>
      <c r="D304" s="105">
        <v>0</v>
      </c>
      <c r="E304" s="105">
        <v>0</v>
      </c>
      <c r="F304" s="105">
        <v>0</v>
      </c>
    </row>
    <row r="305" spans="1:6" ht="12.75">
      <c r="A305" s="81" t="s">
        <v>116</v>
      </c>
      <c r="B305" s="82">
        <v>203.25</v>
      </c>
      <c r="C305" s="82">
        <v>500</v>
      </c>
      <c r="D305" s="105">
        <v>0</v>
      </c>
      <c r="E305" s="105">
        <v>0</v>
      </c>
      <c r="F305" s="105">
        <v>0</v>
      </c>
    </row>
    <row r="306" spans="1:6" ht="12.75">
      <c r="A306" s="81" t="s">
        <v>117</v>
      </c>
      <c r="B306" s="82">
        <v>11.25</v>
      </c>
      <c r="C306" s="82">
        <v>0</v>
      </c>
      <c r="D306" s="105">
        <v>0</v>
      </c>
      <c r="E306" s="105">
        <v>0</v>
      </c>
      <c r="F306" s="105">
        <v>0</v>
      </c>
    </row>
    <row r="307" spans="1:6" ht="12.75">
      <c r="A307" s="81" t="s">
        <v>207</v>
      </c>
      <c r="B307" s="82">
        <v>11.25</v>
      </c>
      <c r="C307" s="82">
        <v>0</v>
      </c>
      <c r="D307" s="105">
        <v>0</v>
      </c>
      <c r="E307" s="105">
        <v>0</v>
      </c>
      <c r="F307" s="105">
        <v>0</v>
      </c>
    </row>
    <row r="308" spans="1:6" ht="12.75">
      <c r="A308" s="81" t="s">
        <v>139</v>
      </c>
      <c r="B308" s="82">
        <v>192</v>
      </c>
      <c r="C308" s="82">
        <v>500</v>
      </c>
      <c r="D308" s="105">
        <v>0</v>
      </c>
      <c r="E308" s="105">
        <v>0</v>
      </c>
      <c r="F308" s="105">
        <v>0</v>
      </c>
    </row>
    <row r="309" spans="1:6" ht="12.75">
      <c r="A309" s="81" t="s">
        <v>140</v>
      </c>
      <c r="B309" s="82">
        <v>192</v>
      </c>
      <c r="C309" s="82">
        <v>0</v>
      </c>
      <c r="D309" s="105">
        <v>0</v>
      </c>
      <c r="E309" s="105">
        <v>0</v>
      </c>
      <c r="F309" s="105">
        <v>0</v>
      </c>
    </row>
    <row r="310" spans="1:6" ht="12.75">
      <c r="A310" s="81" t="s">
        <v>142</v>
      </c>
      <c r="B310" s="82">
        <v>0</v>
      </c>
      <c r="C310" s="82">
        <v>500</v>
      </c>
      <c r="D310" s="105">
        <v>0</v>
      </c>
      <c r="E310" s="105">
        <v>0</v>
      </c>
      <c r="F310" s="105">
        <v>0</v>
      </c>
    </row>
    <row r="311" spans="1:6" ht="12.75">
      <c r="A311" s="81" t="s">
        <v>143</v>
      </c>
      <c r="B311" s="82">
        <v>2251.69</v>
      </c>
      <c r="C311" s="82">
        <v>3000</v>
      </c>
      <c r="D311" s="105">
        <v>0</v>
      </c>
      <c r="E311" s="105">
        <v>0</v>
      </c>
      <c r="F311" s="105">
        <v>0</v>
      </c>
    </row>
    <row r="312" spans="1:6" ht="12.75">
      <c r="A312" s="81" t="s">
        <v>227</v>
      </c>
      <c r="B312" s="82">
        <v>2112.75</v>
      </c>
      <c r="C312" s="82">
        <v>2500</v>
      </c>
      <c r="D312" s="105">
        <v>0</v>
      </c>
      <c r="E312" s="105">
        <v>0</v>
      </c>
      <c r="F312" s="105">
        <v>0</v>
      </c>
    </row>
    <row r="313" spans="1:6" ht="12.75">
      <c r="A313" s="81" t="s">
        <v>228</v>
      </c>
      <c r="B313" s="82">
        <v>2112.75</v>
      </c>
      <c r="C313" s="82">
        <v>2500</v>
      </c>
      <c r="D313" s="105">
        <v>0</v>
      </c>
      <c r="E313" s="105">
        <v>0</v>
      </c>
      <c r="F313" s="105">
        <v>0</v>
      </c>
    </row>
    <row r="314" spans="1:6" ht="12.75">
      <c r="A314" s="81" t="s">
        <v>146</v>
      </c>
      <c r="B314" s="82">
        <v>138.94</v>
      </c>
      <c r="C314" s="82">
        <v>500</v>
      </c>
      <c r="D314" s="105">
        <v>0</v>
      </c>
      <c r="E314" s="105">
        <v>0</v>
      </c>
      <c r="F314" s="105">
        <v>0</v>
      </c>
    </row>
    <row r="315" spans="1:6" ht="12.75">
      <c r="A315" s="81" t="s">
        <v>147</v>
      </c>
      <c r="B315" s="82">
        <v>138.94</v>
      </c>
      <c r="C315" s="82">
        <v>500</v>
      </c>
      <c r="D315" s="105">
        <v>0</v>
      </c>
      <c r="E315" s="105">
        <v>0</v>
      </c>
      <c r="F315" s="105">
        <v>0</v>
      </c>
    </row>
    <row r="316" spans="1:6" ht="30">
      <c r="A316" s="95" t="s">
        <v>203</v>
      </c>
      <c r="B316" s="96">
        <v>5675</v>
      </c>
      <c r="C316" s="96">
        <v>9100</v>
      </c>
      <c r="D316" s="101">
        <v>0</v>
      </c>
      <c r="E316" s="101">
        <v>0</v>
      </c>
      <c r="F316" s="101">
        <v>0</v>
      </c>
    </row>
    <row r="317" spans="1:6" ht="15">
      <c r="A317" s="97" t="s">
        <v>175</v>
      </c>
      <c r="B317" s="98">
        <v>5675</v>
      </c>
      <c r="C317" s="98">
        <v>9100</v>
      </c>
      <c r="D317" s="102">
        <v>0</v>
      </c>
      <c r="E317" s="102">
        <v>0</v>
      </c>
      <c r="F317" s="102">
        <v>0</v>
      </c>
    </row>
    <row r="318" spans="1:6" ht="12.75">
      <c r="A318" s="81" t="s">
        <v>92</v>
      </c>
      <c r="B318" s="82">
        <v>5675</v>
      </c>
      <c r="C318" s="82">
        <v>9100</v>
      </c>
      <c r="D318" s="105">
        <v>0</v>
      </c>
      <c r="E318" s="105">
        <v>0</v>
      </c>
      <c r="F318" s="105">
        <v>0</v>
      </c>
    </row>
    <row r="319" spans="1:6" ht="12.75">
      <c r="A319" s="81" t="s">
        <v>116</v>
      </c>
      <c r="B319" s="82">
        <v>5675</v>
      </c>
      <c r="C319" s="82">
        <v>9100</v>
      </c>
      <c r="D319" s="105">
        <v>0</v>
      </c>
      <c r="E319" s="105">
        <v>0</v>
      </c>
      <c r="F319" s="105">
        <v>0</v>
      </c>
    </row>
    <row r="320" spans="1:6" ht="12.75">
      <c r="A320" s="81" t="s">
        <v>120</v>
      </c>
      <c r="B320" s="82">
        <v>5675</v>
      </c>
      <c r="C320" s="82">
        <v>9100</v>
      </c>
      <c r="D320" s="105">
        <v>0</v>
      </c>
      <c r="E320" s="105">
        <v>0</v>
      </c>
      <c r="F320" s="105">
        <v>0</v>
      </c>
    </row>
    <row r="321" spans="1:6" ht="12.75">
      <c r="A321" s="81" t="s">
        <v>121</v>
      </c>
      <c r="B321" s="82">
        <v>5675</v>
      </c>
      <c r="C321" s="82">
        <v>9100</v>
      </c>
      <c r="D321" s="105">
        <v>0</v>
      </c>
      <c r="E321" s="105">
        <v>0</v>
      </c>
      <c r="F321" s="105">
        <v>0</v>
      </c>
    </row>
    <row r="322" spans="1:6" ht="20.25" customHeight="1">
      <c r="A322" s="95" t="s">
        <v>204</v>
      </c>
      <c r="B322" s="96">
        <v>25907.47</v>
      </c>
      <c r="C322" s="96">
        <v>35000</v>
      </c>
      <c r="D322" s="101">
        <f>D323</f>
        <v>40000</v>
      </c>
      <c r="E322" s="101">
        <f>E323</f>
        <v>40000</v>
      </c>
      <c r="F322" s="101">
        <f>F323</f>
        <v>40000</v>
      </c>
    </row>
    <row r="323" spans="1:6" ht="15">
      <c r="A323" s="97" t="s">
        <v>175</v>
      </c>
      <c r="B323" s="98">
        <v>25907.47</v>
      </c>
      <c r="C323" s="98">
        <v>35000</v>
      </c>
      <c r="D323" s="102">
        <f>SUM(D324+D336)</f>
        <v>40000</v>
      </c>
      <c r="E323" s="102">
        <f>SUM(E324+E336)</f>
        <v>40000</v>
      </c>
      <c r="F323" s="102">
        <f>SUM(F324+F336)</f>
        <v>40000</v>
      </c>
    </row>
    <row r="324" spans="1:6" ht="12.75">
      <c r="A324" s="81" t="s">
        <v>70</v>
      </c>
      <c r="B324" s="82">
        <v>24824.16</v>
      </c>
      <c r="C324" s="82">
        <v>33700</v>
      </c>
      <c r="D324" s="105">
        <f>SUM(D325+D328+D333)</f>
        <v>38700</v>
      </c>
      <c r="E324" s="105">
        <f>SUM(E325+E328+E333)</f>
        <v>38700</v>
      </c>
      <c r="F324" s="105">
        <f>SUM(F325+F328+F333)</f>
        <v>38700</v>
      </c>
    </row>
    <row r="325" spans="1:6" ht="12.75">
      <c r="A325" s="81" t="s">
        <v>159</v>
      </c>
      <c r="B325" s="82">
        <v>20621.59</v>
      </c>
      <c r="C325" s="82">
        <v>25000</v>
      </c>
      <c r="D325" s="105">
        <v>30000</v>
      </c>
      <c r="E325" s="105">
        <v>30000</v>
      </c>
      <c r="F325" s="105">
        <v>30000</v>
      </c>
    </row>
    <row r="326" spans="1:6" ht="12.75">
      <c r="A326" s="81" t="s">
        <v>160</v>
      </c>
      <c r="B326" s="82">
        <v>20621.59</v>
      </c>
      <c r="C326" s="82">
        <v>25000</v>
      </c>
      <c r="D326" s="105">
        <v>30000</v>
      </c>
      <c r="E326" s="105">
        <v>30000</v>
      </c>
      <c r="F326" s="105">
        <v>30000</v>
      </c>
    </row>
    <row r="327" spans="1:6" ht="12.75">
      <c r="A327" s="81" t="s">
        <v>161</v>
      </c>
      <c r="B327" s="82">
        <v>20621.59</v>
      </c>
      <c r="C327" s="82">
        <v>25000</v>
      </c>
      <c r="D327" s="105">
        <v>30000</v>
      </c>
      <c r="E327" s="105">
        <v>30000</v>
      </c>
      <c r="F327" s="105">
        <v>30000</v>
      </c>
    </row>
    <row r="328" spans="1:6" ht="12.75">
      <c r="A328" s="81" t="s">
        <v>162</v>
      </c>
      <c r="B328" s="82">
        <v>800</v>
      </c>
      <c r="C328" s="82">
        <v>1400</v>
      </c>
      <c r="D328" s="105">
        <v>1400</v>
      </c>
      <c r="E328" s="105">
        <v>1400</v>
      </c>
      <c r="F328" s="105">
        <v>1400</v>
      </c>
    </row>
    <row r="329" spans="1:6" ht="12.75">
      <c r="A329" s="81" t="s">
        <v>163</v>
      </c>
      <c r="B329" s="82">
        <v>800</v>
      </c>
      <c r="C329" s="82">
        <v>1400</v>
      </c>
      <c r="D329" s="105">
        <v>1400</v>
      </c>
      <c r="E329" s="105">
        <v>1400</v>
      </c>
      <c r="F329" s="105">
        <v>1400</v>
      </c>
    </row>
    <row r="330" spans="1:6" ht="12.75">
      <c r="A330" s="81" t="s">
        <v>164</v>
      </c>
      <c r="B330" s="82">
        <v>400</v>
      </c>
      <c r="C330" s="82">
        <v>600</v>
      </c>
      <c r="D330" s="105">
        <v>600</v>
      </c>
      <c r="E330" s="105">
        <v>600</v>
      </c>
      <c r="F330" s="105">
        <v>600</v>
      </c>
    </row>
    <row r="331" spans="1:6" ht="12.75">
      <c r="A331" s="81" t="s">
        <v>165</v>
      </c>
      <c r="B331" s="82">
        <v>100</v>
      </c>
      <c r="C331" s="82">
        <v>200</v>
      </c>
      <c r="D331" s="105">
        <v>200</v>
      </c>
      <c r="E331" s="105">
        <v>200</v>
      </c>
      <c r="F331" s="105">
        <v>200</v>
      </c>
    </row>
    <row r="332" spans="1:6" ht="12.75">
      <c r="A332" s="81" t="s">
        <v>167</v>
      </c>
      <c r="B332" s="82">
        <v>300</v>
      </c>
      <c r="C332" s="82">
        <v>600</v>
      </c>
      <c r="D332" s="105">
        <v>600</v>
      </c>
      <c r="E332" s="105">
        <v>600</v>
      </c>
      <c r="F332" s="105">
        <v>600</v>
      </c>
    </row>
    <row r="333" spans="1:6" ht="12.75">
      <c r="A333" s="81" t="s">
        <v>168</v>
      </c>
      <c r="B333" s="82">
        <v>3402.57</v>
      </c>
      <c r="C333" s="82">
        <v>7300</v>
      </c>
      <c r="D333" s="105">
        <v>7300</v>
      </c>
      <c r="E333" s="105">
        <v>7300</v>
      </c>
      <c r="F333" s="105">
        <v>7300</v>
      </c>
    </row>
    <row r="334" spans="1:6" ht="12.75">
      <c r="A334" s="81" t="s">
        <v>169</v>
      </c>
      <c r="B334" s="82">
        <v>3402.57</v>
      </c>
      <c r="C334" s="82">
        <v>7300</v>
      </c>
      <c r="D334" s="105">
        <v>7300</v>
      </c>
      <c r="E334" s="105">
        <v>7300</v>
      </c>
      <c r="F334" s="105">
        <v>7300</v>
      </c>
    </row>
    <row r="335" spans="1:6" ht="12.75">
      <c r="A335" s="81" t="s">
        <v>170</v>
      </c>
      <c r="B335" s="82">
        <v>3402.57</v>
      </c>
      <c r="C335" s="82">
        <v>7300</v>
      </c>
      <c r="D335" s="105">
        <v>7300</v>
      </c>
      <c r="E335" s="105">
        <v>7300</v>
      </c>
      <c r="F335" s="105">
        <v>7300</v>
      </c>
    </row>
    <row r="336" spans="1:6" ht="12.75">
      <c r="A336" s="81" t="s">
        <v>92</v>
      </c>
      <c r="B336" s="82">
        <v>1083.31</v>
      </c>
      <c r="C336" s="82">
        <v>1300</v>
      </c>
      <c r="D336" s="105">
        <f>SUM(D337+D345)</f>
        <v>1300</v>
      </c>
      <c r="E336" s="105">
        <f>SUM(E337+E345)</f>
        <v>1300</v>
      </c>
      <c r="F336" s="105">
        <f>SUM(F337+F345)</f>
        <v>1300</v>
      </c>
    </row>
    <row r="337" spans="1:6" ht="12.75">
      <c r="A337" s="81" t="s">
        <v>93</v>
      </c>
      <c r="B337" s="82">
        <v>1083.31</v>
      </c>
      <c r="C337" s="82">
        <v>900</v>
      </c>
      <c r="D337" s="105">
        <v>900</v>
      </c>
      <c r="E337" s="105">
        <v>900</v>
      </c>
      <c r="F337" s="105">
        <v>900</v>
      </c>
    </row>
    <row r="338" spans="1:6" ht="12.75">
      <c r="A338" s="81" t="s">
        <v>94</v>
      </c>
      <c r="B338" s="82">
        <v>228.31</v>
      </c>
      <c r="C338" s="82">
        <v>300</v>
      </c>
      <c r="D338" s="105">
        <v>300</v>
      </c>
      <c r="E338" s="105">
        <v>300</v>
      </c>
      <c r="F338" s="105">
        <v>300</v>
      </c>
    </row>
    <row r="339" spans="1:6" ht="12.75">
      <c r="A339" s="81" t="s">
        <v>95</v>
      </c>
      <c r="B339" s="82">
        <v>162.31</v>
      </c>
      <c r="C339" s="82">
        <v>300</v>
      </c>
      <c r="D339" s="105">
        <v>300</v>
      </c>
      <c r="E339" s="105">
        <v>300</v>
      </c>
      <c r="F339" s="105">
        <v>300</v>
      </c>
    </row>
    <row r="340" spans="1:6" ht="12.75">
      <c r="A340" s="81" t="s">
        <v>97</v>
      </c>
      <c r="B340" s="82">
        <v>66</v>
      </c>
      <c r="C340" s="82">
        <v>0</v>
      </c>
      <c r="D340" s="105">
        <v>0</v>
      </c>
      <c r="E340" s="105">
        <v>0</v>
      </c>
      <c r="F340" s="105">
        <v>0</v>
      </c>
    </row>
    <row r="341" spans="1:6" ht="12.75">
      <c r="A341" s="81" t="s">
        <v>171</v>
      </c>
      <c r="B341" s="82">
        <v>0</v>
      </c>
      <c r="C341" s="82">
        <v>300</v>
      </c>
      <c r="D341" s="105">
        <v>300</v>
      </c>
      <c r="E341" s="105">
        <v>300</v>
      </c>
      <c r="F341" s="105">
        <v>300</v>
      </c>
    </row>
    <row r="342" spans="1:6" ht="12.75">
      <c r="A342" s="81" t="s">
        <v>172</v>
      </c>
      <c r="B342" s="82">
        <v>0</v>
      </c>
      <c r="C342" s="82">
        <v>300</v>
      </c>
      <c r="D342" s="105">
        <v>300</v>
      </c>
      <c r="E342" s="105">
        <v>300</v>
      </c>
      <c r="F342" s="105">
        <v>300</v>
      </c>
    </row>
    <row r="343" spans="1:6" ht="12.75">
      <c r="A343" s="81" t="s">
        <v>98</v>
      </c>
      <c r="B343" s="82">
        <v>855</v>
      </c>
      <c r="C343" s="82">
        <v>300</v>
      </c>
      <c r="D343" s="105">
        <v>300</v>
      </c>
      <c r="E343" s="105">
        <v>300</v>
      </c>
      <c r="F343" s="105">
        <v>300</v>
      </c>
    </row>
    <row r="344" spans="1:6" ht="12.75">
      <c r="A344" s="81" t="s">
        <v>99</v>
      </c>
      <c r="B344" s="82">
        <v>855</v>
      </c>
      <c r="C344" s="82">
        <v>300</v>
      </c>
      <c r="D344" s="105">
        <v>300</v>
      </c>
      <c r="E344" s="105">
        <v>300</v>
      </c>
      <c r="F344" s="105">
        <v>300</v>
      </c>
    </row>
    <row r="345" spans="1:6" ht="12.75">
      <c r="A345" s="81" t="s">
        <v>116</v>
      </c>
      <c r="B345" s="82">
        <v>0</v>
      </c>
      <c r="C345" s="82">
        <v>400</v>
      </c>
      <c r="D345" s="105">
        <v>400</v>
      </c>
      <c r="E345" s="105">
        <v>400</v>
      </c>
      <c r="F345" s="105">
        <v>400</v>
      </c>
    </row>
    <row r="346" spans="1:6" ht="12.75">
      <c r="A346" s="81" t="s">
        <v>130</v>
      </c>
      <c r="B346" s="82">
        <v>0</v>
      </c>
      <c r="C346" s="82">
        <v>400</v>
      </c>
      <c r="D346" s="105">
        <v>400</v>
      </c>
      <c r="E346" s="105">
        <v>400</v>
      </c>
      <c r="F346" s="105">
        <v>400</v>
      </c>
    </row>
    <row r="347" spans="1:6" ht="12.75">
      <c r="A347" s="81" t="s">
        <v>131</v>
      </c>
      <c r="B347" s="82">
        <v>0</v>
      </c>
      <c r="C347" s="82">
        <v>400</v>
      </c>
      <c r="D347" s="105">
        <v>400</v>
      </c>
      <c r="E347" s="105">
        <v>400</v>
      </c>
      <c r="F347" s="105">
        <v>400</v>
      </c>
    </row>
    <row r="348" spans="1:6" ht="15">
      <c r="A348" s="95" t="s">
        <v>205</v>
      </c>
      <c r="B348" s="96">
        <v>89763.51</v>
      </c>
      <c r="C348" s="96">
        <v>113000</v>
      </c>
      <c r="D348" s="108">
        <f>SUM(D349+D373)</f>
        <v>192000</v>
      </c>
      <c r="E348" s="108">
        <f>SUM(E349+E373)</f>
        <v>192000</v>
      </c>
      <c r="F348" s="108">
        <f>SUM(F349+F373)</f>
        <v>192000</v>
      </c>
    </row>
    <row r="349" spans="1:6" ht="15">
      <c r="A349" s="97" t="s">
        <v>175</v>
      </c>
      <c r="B349" s="98">
        <v>55731.03</v>
      </c>
      <c r="C349" s="98">
        <v>50290</v>
      </c>
      <c r="D349" s="102">
        <f>SUM(D350+D363)</f>
        <v>122000</v>
      </c>
      <c r="E349" s="102">
        <f>SUM(E350+E363)</f>
        <v>122000</v>
      </c>
      <c r="F349" s="102">
        <f>SUM(F350+F363)</f>
        <v>122000</v>
      </c>
    </row>
    <row r="350" spans="1:6" ht="12.75">
      <c r="A350" s="81" t="s">
        <v>70</v>
      </c>
      <c r="B350" s="82">
        <v>53185.83</v>
      </c>
      <c r="C350" s="82">
        <v>46390</v>
      </c>
      <c r="D350" s="105">
        <f>SUM(D351+D354+D360)</f>
        <v>116500</v>
      </c>
      <c r="E350" s="105">
        <f>SUM(E351+E354+E360)</f>
        <v>116500</v>
      </c>
      <c r="F350" s="105">
        <f>SUM(F351+F354+F360)</f>
        <v>116500</v>
      </c>
    </row>
    <row r="351" spans="1:6" ht="12.75">
      <c r="A351" s="81" t="s">
        <v>159</v>
      </c>
      <c r="B351" s="82">
        <v>40319.620000000003</v>
      </c>
      <c r="C351" s="82">
        <v>34000</v>
      </c>
      <c r="D351" s="105">
        <v>90000</v>
      </c>
      <c r="E351" s="105">
        <v>90000</v>
      </c>
      <c r="F351" s="105">
        <v>90000</v>
      </c>
    </row>
    <row r="352" spans="1:6" ht="12.75">
      <c r="A352" s="81" t="s">
        <v>160</v>
      </c>
      <c r="B352" s="82">
        <v>40319.620000000003</v>
      </c>
      <c r="C352" s="82">
        <v>34000</v>
      </c>
      <c r="D352" s="105">
        <v>90000</v>
      </c>
      <c r="E352" s="105">
        <v>90000</v>
      </c>
      <c r="F352" s="105">
        <v>90000</v>
      </c>
    </row>
    <row r="353" spans="1:6" ht="12.75">
      <c r="A353" s="81" t="s">
        <v>161</v>
      </c>
      <c r="B353" s="82">
        <v>40319.620000000003</v>
      </c>
      <c r="C353" s="82">
        <v>34000</v>
      </c>
      <c r="D353" s="105">
        <v>90000</v>
      </c>
      <c r="E353" s="105">
        <v>90000</v>
      </c>
      <c r="F353" s="105">
        <v>90000</v>
      </c>
    </row>
    <row r="354" spans="1:6" ht="12.75">
      <c r="A354" s="81" t="s">
        <v>162</v>
      </c>
      <c r="B354" s="82">
        <v>7400</v>
      </c>
      <c r="C354" s="82">
        <v>6100</v>
      </c>
      <c r="D354" s="105">
        <v>11500</v>
      </c>
      <c r="E354" s="105">
        <v>11500</v>
      </c>
      <c r="F354" s="105">
        <v>11500</v>
      </c>
    </row>
    <row r="355" spans="1:6" ht="12.75">
      <c r="A355" s="81" t="s">
        <v>163</v>
      </c>
      <c r="B355" s="82">
        <v>7400</v>
      </c>
      <c r="C355" s="82">
        <v>6100</v>
      </c>
      <c r="D355" s="105">
        <v>11500</v>
      </c>
      <c r="E355" s="105">
        <v>11500</v>
      </c>
      <c r="F355" s="105">
        <v>11500</v>
      </c>
    </row>
    <row r="356" spans="1:6" ht="12.75">
      <c r="A356" s="81" t="s">
        <v>164</v>
      </c>
      <c r="B356" s="82">
        <v>3600</v>
      </c>
      <c r="C356" s="82">
        <v>2400</v>
      </c>
      <c r="D356" s="105">
        <v>4000</v>
      </c>
      <c r="E356" s="105">
        <v>4000</v>
      </c>
      <c r="F356" s="105">
        <v>4000</v>
      </c>
    </row>
    <row r="357" spans="1:6" ht="12.75">
      <c r="A357" s="81" t="s">
        <v>165</v>
      </c>
      <c r="B357" s="82">
        <v>800</v>
      </c>
      <c r="C357" s="82">
        <v>800</v>
      </c>
      <c r="D357" s="105">
        <v>2000</v>
      </c>
      <c r="E357" s="105">
        <v>2000</v>
      </c>
      <c r="F357" s="105">
        <v>2000</v>
      </c>
    </row>
    <row r="358" spans="1:6" ht="12.75">
      <c r="A358" s="81" t="s">
        <v>166</v>
      </c>
      <c r="B358" s="82">
        <v>0</v>
      </c>
      <c r="C358" s="82">
        <v>500</v>
      </c>
      <c r="D358" s="105">
        <v>1500</v>
      </c>
      <c r="E358" s="105">
        <v>1500</v>
      </c>
      <c r="F358" s="105">
        <v>1500</v>
      </c>
    </row>
    <row r="359" spans="1:6" ht="12.75">
      <c r="A359" s="81" t="s">
        <v>167</v>
      </c>
      <c r="B359" s="82">
        <v>3000</v>
      </c>
      <c r="C359" s="82">
        <v>2400</v>
      </c>
      <c r="D359" s="105">
        <v>4000</v>
      </c>
      <c r="E359" s="105">
        <v>4000</v>
      </c>
      <c r="F359" s="105">
        <v>4000</v>
      </c>
    </row>
    <row r="360" spans="1:6" ht="12.75">
      <c r="A360" s="81" t="s">
        <v>168</v>
      </c>
      <c r="B360" s="82">
        <v>5466.21</v>
      </c>
      <c r="C360" s="82">
        <v>6290</v>
      </c>
      <c r="D360" s="105">
        <v>15000</v>
      </c>
      <c r="E360" s="105">
        <v>15000</v>
      </c>
      <c r="F360" s="105">
        <v>15000</v>
      </c>
    </row>
    <row r="361" spans="1:6" ht="12.75">
      <c r="A361" s="81" t="s">
        <v>169</v>
      </c>
      <c r="B361" s="82">
        <v>5466.21</v>
      </c>
      <c r="C361" s="82">
        <v>6290</v>
      </c>
      <c r="D361" s="105">
        <v>15000</v>
      </c>
      <c r="E361" s="105">
        <v>15000</v>
      </c>
      <c r="F361" s="105">
        <v>15000</v>
      </c>
    </row>
    <row r="362" spans="1:6" ht="12.75">
      <c r="A362" s="81" t="s">
        <v>170</v>
      </c>
      <c r="B362" s="82">
        <v>5466.21</v>
      </c>
      <c r="C362" s="82">
        <v>6290</v>
      </c>
      <c r="D362" s="105">
        <v>15000</v>
      </c>
      <c r="E362" s="105">
        <v>15000</v>
      </c>
      <c r="F362" s="105">
        <v>15000</v>
      </c>
    </row>
    <row r="363" spans="1:6" ht="12.75">
      <c r="A363" s="81" t="s">
        <v>92</v>
      </c>
      <c r="B363" s="82">
        <v>2545.1999999999998</v>
      </c>
      <c r="C363" s="82">
        <v>3900</v>
      </c>
      <c r="D363" s="105">
        <f>SUM(D364+D370)</f>
        <v>5500</v>
      </c>
      <c r="E363" s="105">
        <f>SUM(E364+E370)</f>
        <v>5500</v>
      </c>
      <c r="F363" s="105">
        <f>SUM(F364+F370)</f>
        <v>5500</v>
      </c>
    </row>
    <row r="364" spans="1:6" ht="12.75">
      <c r="A364" s="81" t="s">
        <v>93</v>
      </c>
      <c r="B364" s="82">
        <v>2545.1999999999998</v>
      </c>
      <c r="C364" s="82">
        <v>2900</v>
      </c>
      <c r="D364" s="105">
        <v>3400</v>
      </c>
      <c r="E364" s="105">
        <v>3400</v>
      </c>
      <c r="F364" s="105">
        <v>3400</v>
      </c>
    </row>
    <row r="365" spans="1:6" ht="12.75">
      <c r="A365" s="81" t="s">
        <v>94</v>
      </c>
      <c r="B365" s="82">
        <v>435</v>
      </c>
      <c r="C365" s="82">
        <v>500</v>
      </c>
      <c r="D365" s="105">
        <v>500</v>
      </c>
      <c r="E365" s="105">
        <v>500</v>
      </c>
      <c r="F365" s="105">
        <v>500</v>
      </c>
    </row>
    <row r="366" spans="1:6" ht="12.75">
      <c r="A366" s="81" t="s">
        <v>95</v>
      </c>
      <c r="B366" s="82">
        <v>435</v>
      </c>
      <c r="C366" s="82">
        <v>500</v>
      </c>
      <c r="D366" s="105">
        <v>500</v>
      </c>
      <c r="E366" s="105">
        <v>500</v>
      </c>
      <c r="F366" s="105">
        <v>500</v>
      </c>
    </row>
    <row r="367" spans="1:6" ht="12.75">
      <c r="A367" s="81" t="s">
        <v>97</v>
      </c>
      <c r="B367" s="82">
        <v>0</v>
      </c>
      <c r="C367" s="82">
        <v>0</v>
      </c>
      <c r="D367" s="105">
        <v>0</v>
      </c>
      <c r="E367" s="105">
        <v>0</v>
      </c>
      <c r="F367" s="105">
        <v>0</v>
      </c>
    </row>
    <row r="368" spans="1:6" ht="12.75">
      <c r="A368" s="81" t="s">
        <v>171</v>
      </c>
      <c r="B368" s="82">
        <v>2110.1999999999998</v>
      </c>
      <c r="C368" s="82">
        <v>2400</v>
      </c>
      <c r="D368" s="105">
        <v>2900</v>
      </c>
      <c r="E368" s="105">
        <v>2900</v>
      </c>
      <c r="F368" s="105">
        <v>2900</v>
      </c>
    </row>
    <row r="369" spans="1:6" ht="12.75">
      <c r="A369" s="81" t="s">
        <v>172</v>
      </c>
      <c r="B369" s="82">
        <v>2110.1999999999998</v>
      </c>
      <c r="C369" s="82">
        <v>2400</v>
      </c>
      <c r="D369" s="105">
        <v>2900</v>
      </c>
      <c r="E369" s="105">
        <v>2900</v>
      </c>
      <c r="F369" s="105">
        <v>2900</v>
      </c>
    </row>
    <row r="370" spans="1:6" ht="12.75">
      <c r="A370" s="81" t="s">
        <v>116</v>
      </c>
      <c r="B370" s="82">
        <v>0</v>
      </c>
      <c r="C370" s="82">
        <v>1000</v>
      </c>
      <c r="D370" s="105">
        <v>2100</v>
      </c>
      <c r="E370" s="105">
        <v>2100</v>
      </c>
      <c r="F370" s="105">
        <v>2100</v>
      </c>
    </row>
    <row r="371" spans="1:6" ht="12.75">
      <c r="A371" s="81" t="s">
        <v>130</v>
      </c>
      <c r="B371" s="82">
        <v>0</v>
      </c>
      <c r="C371" s="82">
        <v>1000</v>
      </c>
      <c r="D371" s="105">
        <v>2100</v>
      </c>
      <c r="E371" s="105">
        <v>2100</v>
      </c>
      <c r="F371" s="105">
        <v>2100</v>
      </c>
    </row>
    <row r="372" spans="1:6" ht="12.75">
      <c r="A372" s="81" t="s">
        <v>131</v>
      </c>
      <c r="B372" s="82">
        <v>0</v>
      </c>
      <c r="C372" s="82">
        <v>1000</v>
      </c>
      <c r="D372" s="105">
        <v>2100</v>
      </c>
      <c r="E372" s="105">
        <v>2100</v>
      </c>
      <c r="F372" s="105">
        <v>2100</v>
      </c>
    </row>
    <row r="373" spans="1:6" ht="15">
      <c r="A373" s="97" t="s">
        <v>229</v>
      </c>
      <c r="B373" s="98">
        <v>34032.480000000003</v>
      </c>
      <c r="C373" s="98">
        <v>62710</v>
      </c>
      <c r="D373" s="102">
        <v>70000</v>
      </c>
      <c r="E373" s="102">
        <v>70000</v>
      </c>
      <c r="F373" s="102">
        <v>70000</v>
      </c>
    </row>
    <row r="374" spans="1:6" ht="12.75">
      <c r="A374" s="81" t="s">
        <v>70</v>
      </c>
      <c r="B374" s="82">
        <v>34032.480000000003</v>
      </c>
      <c r="C374" s="82">
        <v>62710</v>
      </c>
      <c r="D374" s="105">
        <v>70000</v>
      </c>
      <c r="E374" s="105">
        <v>70000</v>
      </c>
      <c r="F374" s="105">
        <v>70000</v>
      </c>
    </row>
    <row r="375" spans="1:6" ht="12.75">
      <c r="A375" s="81" t="s">
        <v>159</v>
      </c>
      <c r="B375" s="82">
        <v>28445.25</v>
      </c>
      <c r="C375" s="82">
        <v>50000</v>
      </c>
      <c r="D375" s="105">
        <v>50000</v>
      </c>
      <c r="E375" s="105">
        <v>50000</v>
      </c>
      <c r="F375" s="105">
        <v>50000</v>
      </c>
    </row>
    <row r="376" spans="1:6" ht="12.75">
      <c r="A376" s="81" t="s">
        <v>160</v>
      </c>
      <c r="B376" s="82">
        <v>28445.25</v>
      </c>
      <c r="C376" s="82">
        <v>50000</v>
      </c>
      <c r="D376" s="105">
        <v>50000</v>
      </c>
      <c r="E376" s="105">
        <v>50000</v>
      </c>
      <c r="F376" s="105">
        <v>50000</v>
      </c>
    </row>
    <row r="377" spans="1:6" ht="12.75">
      <c r="A377" s="81" t="s">
        <v>161</v>
      </c>
      <c r="B377" s="82">
        <v>28445.25</v>
      </c>
      <c r="C377" s="82">
        <v>50000</v>
      </c>
      <c r="D377" s="105">
        <v>50000</v>
      </c>
      <c r="E377" s="105">
        <v>50000</v>
      </c>
      <c r="F377" s="105">
        <v>50000</v>
      </c>
    </row>
    <row r="378" spans="1:6" ht="12.75">
      <c r="A378" s="81" t="s">
        <v>168</v>
      </c>
      <c r="B378" s="82">
        <v>5587.23</v>
      </c>
      <c r="C378" s="82">
        <v>12710</v>
      </c>
      <c r="D378" s="105">
        <v>20000</v>
      </c>
      <c r="E378" s="105">
        <v>20000</v>
      </c>
      <c r="F378" s="105">
        <v>20000</v>
      </c>
    </row>
    <row r="379" spans="1:6" ht="12.75">
      <c r="A379" s="81" t="s">
        <v>169</v>
      </c>
      <c r="B379" s="82">
        <v>5587.23</v>
      </c>
      <c r="C379" s="82">
        <v>12710</v>
      </c>
      <c r="D379" s="105">
        <v>20000</v>
      </c>
      <c r="E379" s="105">
        <v>20000</v>
      </c>
      <c r="F379" s="105">
        <v>20000</v>
      </c>
    </row>
    <row r="380" spans="1:6" ht="12.75">
      <c r="A380" s="81" t="s">
        <v>170</v>
      </c>
      <c r="B380" s="82">
        <v>5587.23</v>
      </c>
      <c r="C380" s="82">
        <v>12710</v>
      </c>
      <c r="D380" s="105">
        <v>20000</v>
      </c>
      <c r="E380" s="105">
        <v>20000</v>
      </c>
      <c r="F380" s="105">
        <v>20000</v>
      </c>
    </row>
    <row r="381" spans="1:6" ht="15">
      <c r="A381" s="95" t="s">
        <v>206</v>
      </c>
      <c r="B381" s="96">
        <v>12750.54</v>
      </c>
      <c r="C381" s="96">
        <v>15500</v>
      </c>
      <c r="D381" s="101">
        <f>SUM(D382+D387)</f>
        <v>21000</v>
      </c>
      <c r="E381" s="101">
        <f>SUM(E382+E387)</f>
        <v>21000</v>
      </c>
      <c r="F381" s="101">
        <f>SUM(F382+F387)</f>
        <v>21000</v>
      </c>
    </row>
    <row r="382" spans="1:6" ht="15">
      <c r="A382" s="97" t="s">
        <v>175</v>
      </c>
      <c r="B382" s="98">
        <v>3893.44</v>
      </c>
      <c r="C382" s="98">
        <v>6500</v>
      </c>
      <c r="D382" s="102">
        <v>14500</v>
      </c>
      <c r="E382" s="102">
        <v>14500</v>
      </c>
      <c r="F382" s="102">
        <v>14500</v>
      </c>
    </row>
    <row r="383" spans="1:6" ht="12.75">
      <c r="A383" s="81" t="s">
        <v>92</v>
      </c>
      <c r="B383" s="82">
        <v>3893.44</v>
      </c>
      <c r="C383" s="82">
        <v>6500</v>
      </c>
      <c r="D383" s="105">
        <v>14500</v>
      </c>
      <c r="E383" s="105">
        <v>14500</v>
      </c>
      <c r="F383" s="105">
        <v>14500</v>
      </c>
    </row>
    <row r="384" spans="1:6" ht="12.75">
      <c r="A384" s="81" t="s">
        <v>116</v>
      </c>
      <c r="B384" s="82">
        <v>3893.44</v>
      </c>
      <c r="C384" s="82">
        <v>6500</v>
      </c>
      <c r="D384" s="105">
        <v>14500</v>
      </c>
      <c r="E384" s="105">
        <v>14500</v>
      </c>
      <c r="F384" s="105">
        <v>14500</v>
      </c>
    </row>
    <row r="385" spans="1:6" ht="12.75">
      <c r="A385" s="81" t="s">
        <v>132</v>
      </c>
      <c r="B385" s="82">
        <v>3893.44</v>
      </c>
      <c r="C385" s="82">
        <v>6500</v>
      </c>
      <c r="D385" s="105">
        <v>14500</v>
      </c>
      <c r="E385" s="105">
        <v>14500</v>
      </c>
      <c r="F385" s="105">
        <v>14500</v>
      </c>
    </row>
    <row r="386" spans="1:6" ht="12.75">
      <c r="A386" s="81" t="s">
        <v>134</v>
      </c>
      <c r="B386" s="82">
        <v>3893.44</v>
      </c>
      <c r="C386" s="82">
        <v>6500</v>
      </c>
      <c r="D386" s="105">
        <v>14500</v>
      </c>
      <c r="E386" s="105">
        <v>14500</v>
      </c>
      <c r="F386" s="105">
        <v>14500</v>
      </c>
    </row>
    <row r="387" spans="1:6" ht="15">
      <c r="A387" s="97" t="s">
        <v>217</v>
      </c>
      <c r="B387" s="98">
        <v>8857.1</v>
      </c>
      <c r="C387" s="98">
        <v>9000</v>
      </c>
      <c r="D387" s="106">
        <f>SUM(D388+D403)</f>
        <v>6500</v>
      </c>
      <c r="E387" s="106">
        <f>SUM(E388+E403)</f>
        <v>6500</v>
      </c>
      <c r="F387" s="106">
        <f>SUM(F388+F403)</f>
        <v>6500</v>
      </c>
    </row>
    <row r="388" spans="1:6" ht="12.75">
      <c r="A388" s="81" t="s">
        <v>92</v>
      </c>
      <c r="B388" s="82">
        <v>8744.6</v>
      </c>
      <c r="C388" s="82">
        <v>9000</v>
      </c>
      <c r="D388" s="105">
        <f>SUM(D389+D398+D392)</f>
        <v>6500</v>
      </c>
      <c r="E388" s="105">
        <f>SUM(E389+E398+E392)</f>
        <v>6500</v>
      </c>
      <c r="F388" s="105">
        <f>SUM(F389+F398+F392)</f>
        <v>6500</v>
      </c>
    </row>
    <row r="389" spans="1:6" ht="12.75">
      <c r="A389" s="81" t="s">
        <v>93</v>
      </c>
      <c r="B389" s="82">
        <v>0</v>
      </c>
      <c r="C389" s="82">
        <v>0</v>
      </c>
      <c r="D389" s="105">
        <v>500</v>
      </c>
      <c r="E389" s="105">
        <v>500</v>
      </c>
      <c r="F389" s="105">
        <v>500</v>
      </c>
    </row>
    <row r="390" spans="1:6" ht="12.75">
      <c r="A390" s="81" t="s">
        <v>94</v>
      </c>
      <c r="B390" s="82">
        <v>0</v>
      </c>
      <c r="C390" s="82">
        <v>0</v>
      </c>
      <c r="D390" s="105">
        <v>500</v>
      </c>
      <c r="E390" s="105">
        <v>500</v>
      </c>
      <c r="F390" s="105">
        <v>500</v>
      </c>
    </row>
    <row r="391" spans="1:6" ht="12.75">
      <c r="A391" s="81" t="s">
        <v>95</v>
      </c>
      <c r="B391" s="82">
        <v>0</v>
      </c>
      <c r="C391" s="82">
        <v>0</v>
      </c>
      <c r="D391" s="105">
        <v>500</v>
      </c>
      <c r="E391" s="105">
        <v>500</v>
      </c>
      <c r="F391" s="105">
        <v>500</v>
      </c>
    </row>
    <row r="392" spans="1:6" ht="12.75">
      <c r="A392" s="81" t="s">
        <v>100</v>
      </c>
      <c r="B392" s="82">
        <v>847.49</v>
      </c>
      <c r="C392" s="82">
        <v>0</v>
      </c>
      <c r="D392" s="105">
        <f>SUM(D393+D396)</f>
        <v>5500</v>
      </c>
      <c r="E392" s="105">
        <f>SUM(E393+E396)</f>
        <v>5500</v>
      </c>
      <c r="F392" s="105">
        <f>SUM(F393+F396)</f>
        <v>5500</v>
      </c>
    </row>
    <row r="393" spans="1:6" s="91" customFormat="1" ht="12.75">
      <c r="A393" s="93" t="s">
        <v>101</v>
      </c>
      <c r="B393" s="82">
        <v>0</v>
      </c>
      <c r="C393" s="82">
        <v>0</v>
      </c>
      <c r="D393" s="105">
        <v>2000</v>
      </c>
      <c r="E393" s="105">
        <v>2000</v>
      </c>
      <c r="F393" s="105">
        <v>2000</v>
      </c>
    </row>
    <row r="394" spans="1:6" s="91" customFormat="1" ht="12.75">
      <c r="A394" s="93" t="s">
        <v>104</v>
      </c>
      <c r="B394" s="82">
        <v>0</v>
      </c>
      <c r="C394" s="82">
        <v>0</v>
      </c>
      <c r="D394" s="105">
        <v>1000</v>
      </c>
      <c r="E394" s="105">
        <v>1000</v>
      </c>
      <c r="F394" s="105">
        <v>1000</v>
      </c>
    </row>
    <row r="395" spans="1:6" s="91" customFormat="1" ht="12.75">
      <c r="A395" s="93" t="s">
        <v>105</v>
      </c>
      <c r="B395" s="82">
        <v>0</v>
      </c>
      <c r="C395" s="82">
        <v>0</v>
      </c>
      <c r="D395" s="105">
        <v>1000</v>
      </c>
      <c r="E395" s="105">
        <v>1000</v>
      </c>
      <c r="F395" s="105">
        <v>1000</v>
      </c>
    </row>
    <row r="396" spans="1:6" ht="12.75">
      <c r="A396" s="81" t="s">
        <v>112</v>
      </c>
      <c r="B396" s="82">
        <v>847.49</v>
      </c>
      <c r="C396" s="82">
        <v>0</v>
      </c>
      <c r="D396" s="105">
        <v>3500</v>
      </c>
      <c r="E396" s="105">
        <v>3500</v>
      </c>
      <c r="F396" s="105">
        <v>3500</v>
      </c>
    </row>
    <row r="397" spans="1:6" ht="12.75">
      <c r="A397" s="81" t="s">
        <v>113</v>
      </c>
      <c r="B397" s="82">
        <v>847.49</v>
      </c>
      <c r="C397" s="82">
        <v>0</v>
      </c>
      <c r="D397" s="105">
        <v>3500</v>
      </c>
      <c r="E397" s="105">
        <v>3500</v>
      </c>
      <c r="F397" s="105">
        <v>3500</v>
      </c>
    </row>
    <row r="398" spans="1:6" ht="12.75">
      <c r="A398" s="81" t="s">
        <v>116</v>
      </c>
      <c r="B398" s="82">
        <v>7897.11</v>
      </c>
      <c r="C398" s="82">
        <v>9000</v>
      </c>
      <c r="D398" s="105">
        <v>500</v>
      </c>
      <c r="E398" s="105">
        <v>500</v>
      </c>
      <c r="F398" s="105">
        <v>500</v>
      </c>
    </row>
    <row r="399" spans="1:6" s="91" customFormat="1" ht="12.75">
      <c r="A399" s="93" t="s">
        <v>117</v>
      </c>
      <c r="B399" s="93">
        <v>0</v>
      </c>
      <c r="C399" s="110">
        <v>0</v>
      </c>
      <c r="D399" s="110">
        <v>500</v>
      </c>
      <c r="E399" s="110">
        <v>500</v>
      </c>
      <c r="F399" s="110">
        <v>500</v>
      </c>
    </row>
    <row r="400" spans="1:6" s="91" customFormat="1" ht="12.75">
      <c r="A400" s="93" t="s">
        <v>207</v>
      </c>
      <c r="B400" s="93">
        <v>0</v>
      </c>
      <c r="C400" s="110">
        <v>0</v>
      </c>
      <c r="D400" s="110">
        <v>500</v>
      </c>
      <c r="E400" s="110">
        <v>500</v>
      </c>
      <c r="F400" s="110">
        <v>500</v>
      </c>
    </row>
    <row r="401" spans="1:6" ht="12.75">
      <c r="A401" s="81" t="s">
        <v>132</v>
      </c>
      <c r="B401" s="82">
        <v>7897.11</v>
      </c>
      <c r="C401" s="82">
        <v>9000</v>
      </c>
      <c r="D401" s="105">
        <v>0</v>
      </c>
      <c r="E401" s="105">
        <v>0</v>
      </c>
      <c r="F401" s="105">
        <v>0</v>
      </c>
    </row>
    <row r="402" spans="1:6" ht="12.75">
      <c r="A402" s="81" t="s">
        <v>134</v>
      </c>
      <c r="B402" s="82">
        <v>7897.11</v>
      </c>
      <c r="C402" s="82">
        <v>9000</v>
      </c>
      <c r="D402" s="105">
        <v>0</v>
      </c>
      <c r="E402" s="105">
        <v>0</v>
      </c>
      <c r="F402" s="105">
        <v>0</v>
      </c>
    </row>
    <row r="403" spans="1:6" ht="12.75">
      <c r="A403" s="81" t="s">
        <v>177</v>
      </c>
      <c r="B403" s="82">
        <v>112.5</v>
      </c>
      <c r="C403" s="82">
        <v>0</v>
      </c>
      <c r="D403" s="105">
        <v>0</v>
      </c>
      <c r="E403" s="105">
        <v>0</v>
      </c>
      <c r="F403" s="105">
        <v>0</v>
      </c>
    </row>
    <row r="404" spans="1:6" ht="12.75">
      <c r="A404" s="81" t="s">
        <v>178</v>
      </c>
      <c r="B404" s="82">
        <v>112.5</v>
      </c>
      <c r="C404" s="82">
        <v>0</v>
      </c>
      <c r="D404" s="105">
        <v>0</v>
      </c>
      <c r="E404" s="105">
        <v>0</v>
      </c>
      <c r="F404" s="105">
        <v>0</v>
      </c>
    </row>
    <row r="405" spans="1:6" ht="12.75">
      <c r="A405" s="81" t="s">
        <v>179</v>
      </c>
      <c r="B405" s="82">
        <v>112.5</v>
      </c>
      <c r="C405" s="82">
        <v>0</v>
      </c>
      <c r="D405" s="105">
        <v>0</v>
      </c>
      <c r="E405" s="105">
        <v>0</v>
      </c>
      <c r="F405" s="105">
        <v>0</v>
      </c>
    </row>
    <row r="406" spans="1:6" ht="12.75">
      <c r="A406" s="81" t="s">
        <v>180</v>
      </c>
      <c r="B406" s="82">
        <v>112.5</v>
      </c>
      <c r="C406" s="82">
        <v>0</v>
      </c>
      <c r="D406" s="105">
        <v>0</v>
      </c>
      <c r="E406" s="105">
        <v>0</v>
      </c>
      <c r="F406" s="105">
        <v>0</v>
      </c>
    </row>
    <row r="407" spans="1:6" ht="15">
      <c r="A407" s="95" t="s">
        <v>208</v>
      </c>
      <c r="B407" s="96">
        <v>22678.35</v>
      </c>
      <c r="C407" s="96">
        <v>35000</v>
      </c>
      <c r="D407" s="101">
        <v>40000</v>
      </c>
      <c r="E407" s="101">
        <v>40000</v>
      </c>
      <c r="F407" s="101">
        <v>40000</v>
      </c>
    </row>
    <row r="408" spans="1:6" ht="15">
      <c r="A408" s="97" t="s">
        <v>217</v>
      </c>
      <c r="B408" s="98">
        <v>22678.35</v>
      </c>
      <c r="C408" s="98">
        <v>35000</v>
      </c>
      <c r="D408" s="102">
        <v>40000</v>
      </c>
      <c r="E408" s="102">
        <v>40000</v>
      </c>
      <c r="F408" s="102">
        <v>40000</v>
      </c>
    </row>
    <row r="409" spans="1:6" ht="12.75">
      <c r="A409" s="81" t="s">
        <v>183</v>
      </c>
      <c r="B409" s="82">
        <v>22678.35</v>
      </c>
      <c r="C409" s="82">
        <v>35000</v>
      </c>
      <c r="D409" s="105">
        <v>40000</v>
      </c>
      <c r="E409" s="105">
        <v>40000</v>
      </c>
      <c r="F409" s="105">
        <v>40000</v>
      </c>
    </row>
    <row r="410" spans="1:6" ht="12.75">
      <c r="A410" s="81" t="s">
        <v>195</v>
      </c>
      <c r="B410" s="82">
        <v>22678.35</v>
      </c>
      <c r="C410" s="82">
        <v>35000</v>
      </c>
      <c r="D410" s="105">
        <v>40000</v>
      </c>
      <c r="E410" s="105">
        <v>40000</v>
      </c>
      <c r="F410" s="105">
        <v>40000</v>
      </c>
    </row>
    <row r="411" spans="1:6" ht="12.75">
      <c r="A411" s="81" t="s">
        <v>196</v>
      </c>
      <c r="B411" s="82">
        <v>22678.35</v>
      </c>
      <c r="C411" s="82">
        <v>35000</v>
      </c>
      <c r="D411" s="105">
        <v>40000</v>
      </c>
      <c r="E411" s="105">
        <v>40000</v>
      </c>
      <c r="F411" s="105">
        <v>40000</v>
      </c>
    </row>
    <row r="412" spans="1:6" ht="12.75">
      <c r="A412" s="81" t="s">
        <v>197</v>
      </c>
      <c r="B412" s="82">
        <v>22678.35</v>
      </c>
      <c r="C412" s="82">
        <v>35000</v>
      </c>
      <c r="D412" s="105">
        <v>40000</v>
      </c>
      <c r="E412" s="105">
        <v>40000</v>
      </c>
      <c r="F412" s="105">
        <v>40000</v>
      </c>
    </row>
    <row r="413" spans="1:6" ht="15">
      <c r="A413" s="95" t="s">
        <v>209</v>
      </c>
      <c r="B413" s="96">
        <v>2778.59</v>
      </c>
      <c r="C413" s="96">
        <v>3400</v>
      </c>
      <c r="D413" s="101">
        <v>3200</v>
      </c>
      <c r="E413" s="101">
        <v>3200</v>
      </c>
      <c r="F413" s="101">
        <v>3200</v>
      </c>
    </row>
    <row r="414" spans="1:6" ht="15">
      <c r="A414" s="97" t="s">
        <v>230</v>
      </c>
      <c r="B414" s="98">
        <v>132.35</v>
      </c>
      <c r="C414" s="98">
        <v>400</v>
      </c>
      <c r="D414" s="102">
        <v>200</v>
      </c>
      <c r="E414" s="102">
        <v>200</v>
      </c>
      <c r="F414" s="102">
        <v>200</v>
      </c>
    </row>
    <row r="415" spans="1:6" ht="12.75">
      <c r="A415" s="81" t="s">
        <v>92</v>
      </c>
      <c r="B415" s="82">
        <v>132.35</v>
      </c>
      <c r="C415" s="82">
        <v>400</v>
      </c>
      <c r="D415" s="105">
        <v>200</v>
      </c>
      <c r="E415" s="105">
        <v>200</v>
      </c>
      <c r="F415" s="105">
        <v>200</v>
      </c>
    </row>
    <row r="416" spans="1:6" ht="12.75">
      <c r="A416" s="81" t="s">
        <v>100</v>
      </c>
      <c r="B416" s="82">
        <v>132.35</v>
      </c>
      <c r="C416" s="82">
        <v>400</v>
      </c>
      <c r="D416" s="105">
        <v>200</v>
      </c>
      <c r="E416" s="105">
        <v>200</v>
      </c>
      <c r="F416" s="105">
        <v>200</v>
      </c>
    </row>
    <row r="417" spans="1:6" ht="12.75">
      <c r="A417" s="81" t="s">
        <v>107</v>
      </c>
      <c r="B417" s="82">
        <v>132.35</v>
      </c>
      <c r="C417" s="82">
        <v>400</v>
      </c>
      <c r="D417" s="105">
        <v>200</v>
      </c>
      <c r="E417" s="105">
        <v>200</v>
      </c>
      <c r="F417" s="105">
        <v>200</v>
      </c>
    </row>
    <row r="418" spans="1:6" ht="12.75">
      <c r="A418" s="81" t="s">
        <v>185</v>
      </c>
      <c r="B418" s="82">
        <v>132.35</v>
      </c>
      <c r="C418" s="82">
        <v>400</v>
      </c>
      <c r="D418" s="105">
        <v>200</v>
      </c>
      <c r="E418" s="105">
        <v>200</v>
      </c>
      <c r="F418" s="105">
        <v>200</v>
      </c>
    </row>
    <row r="419" spans="1:6" ht="15">
      <c r="A419" s="97" t="s">
        <v>229</v>
      </c>
      <c r="B419" s="98">
        <v>2646.24</v>
      </c>
      <c r="C419" s="98">
        <v>3000</v>
      </c>
      <c r="D419" s="106">
        <v>3000</v>
      </c>
      <c r="E419" s="106">
        <v>3000</v>
      </c>
      <c r="F419" s="106">
        <v>3000</v>
      </c>
    </row>
    <row r="420" spans="1:6" ht="12.75">
      <c r="A420" s="81" t="s">
        <v>92</v>
      </c>
      <c r="B420" s="82">
        <v>2646.24</v>
      </c>
      <c r="C420" s="82">
        <v>3000</v>
      </c>
      <c r="D420" s="105">
        <v>3000</v>
      </c>
      <c r="E420" s="105">
        <v>3000</v>
      </c>
      <c r="F420" s="105">
        <v>3000</v>
      </c>
    </row>
    <row r="421" spans="1:6" ht="12.75">
      <c r="A421" s="81" t="s">
        <v>100</v>
      </c>
      <c r="B421" s="82">
        <v>2646.24</v>
      </c>
      <c r="C421" s="82">
        <v>3000</v>
      </c>
      <c r="D421" s="105">
        <v>3000</v>
      </c>
      <c r="E421" s="105">
        <v>3000</v>
      </c>
      <c r="F421" s="105">
        <v>3000</v>
      </c>
    </row>
    <row r="422" spans="1:6" ht="12.75">
      <c r="A422" s="81" t="s">
        <v>107</v>
      </c>
      <c r="B422" s="82">
        <v>2646.24</v>
      </c>
      <c r="C422" s="82">
        <v>3000</v>
      </c>
      <c r="D422" s="105">
        <v>3000</v>
      </c>
      <c r="E422" s="105">
        <v>3000</v>
      </c>
      <c r="F422" s="105">
        <v>3000</v>
      </c>
    </row>
    <row r="423" spans="1:6" ht="12.75">
      <c r="A423" s="81" t="s">
        <v>185</v>
      </c>
      <c r="B423" s="82">
        <v>2646.24</v>
      </c>
      <c r="C423" s="82">
        <v>3000</v>
      </c>
      <c r="D423" s="105">
        <v>3000</v>
      </c>
      <c r="E423" s="105">
        <v>3000</v>
      </c>
      <c r="F423" s="105">
        <v>3000</v>
      </c>
    </row>
    <row r="424" spans="1:6" ht="15">
      <c r="A424" s="95" t="s">
        <v>210</v>
      </c>
      <c r="B424" s="96">
        <v>82768.899999999994</v>
      </c>
      <c r="C424" s="96">
        <v>95000</v>
      </c>
      <c r="D424" s="101">
        <v>105000</v>
      </c>
      <c r="E424" s="101">
        <v>105000</v>
      </c>
      <c r="F424" s="101">
        <v>105000</v>
      </c>
    </row>
    <row r="425" spans="1:6" ht="15">
      <c r="A425" s="97" t="s">
        <v>217</v>
      </c>
      <c r="B425" s="98">
        <v>82768.899999999994</v>
      </c>
      <c r="C425" s="98">
        <v>95000</v>
      </c>
      <c r="D425" s="102">
        <v>105000</v>
      </c>
      <c r="E425" s="102">
        <v>105000</v>
      </c>
      <c r="F425" s="102">
        <v>105000</v>
      </c>
    </row>
    <row r="426" spans="1:6" ht="12.75">
      <c r="A426" s="81" t="s">
        <v>92</v>
      </c>
      <c r="B426" s="82">
        <v>82768.899999999994</v>
      </c>
      <c r="C426" s="82">
        <v>95000</v>
      </c>
      <c r="D426" s="105">
        <v>105000</v>
      </c>
      <c r="E426" s="105">
        <v>105000</v>
      </c>
      <c r="F426" s="105">
        <v>105000</v>
      </c>
    </row>
    <row r="427" spans="1:6" ht="12.75">
      <c r="A427" s="81" t="s">
        <v>100</v>
      </c>
      <c r="B427" s="82">
        <v>82768.899999999994</v>
      </c>
      <c r="C427" s="82">
        <v>95000</v>
      </c>
      <c r="D427" s="105">
        <v>105000</v>
      </c>
      <c r="E427" s="105">
        <v>105000</v>
      </c>
      <c r="F427" s="105">
        <v>105000</v>
      </c>
    </row>
    <row r="428" spans="1:6" ht="12.75">
      <c r="A428" s="81" t="s">
        <v>107</v>
      </c>
      <c r="B428" s="82">
        <v>82768.899999999994</v>
      </c>
      <c r="C428" s="82">
        <v>95000</v>
      </c>
      <c r="D428" s="105">
        <v>105000</v>
      </c>
      <c r="E428" s="105">
        <v>105000</v>
      </c>
      <c r="F428" s="105">
        <v>105000</v>
      </c>
    </row>
    <row r="429" spans="1:6" ht="12.75">
      <c r="A429" s="81" t="s">
        <v>185</v>
      </c>
      <c r="B429" s="82">
        <v>82768.899999999994</v>
      </c>
      <c r="C429" s="82">
        <v>95000</v>
      </c>
      <c r="D429" s="105">
        <v>105000</v>
      </c>
      <c r="E429" s="105">
        <v>105000</v>
      </c>
      <c r="F429" s="105">
        <v>105000</v>
      </c>
    </row>
    <row r="430" spans="1:6" ht="15">
      <c r="A430" s="95" t="s">
        <v>211</v>
      </c>
      <c r="B430" s="96">
        <v>26545</v>
      </c>
      <c r="C430" s="96">
        <v>30000</v>
      </c>
      <c r="D430" s="108">
        <f t="shared" ref="D430:F431" si="0">D431</f>
        <v>30000</v>
      </c>
      <c r="E430" s="108">
        <f t="shared" si="0"/>
        <v>30000</v>
      </c>
      <c r="F430" s="108">
        <f t="shared" si="0"/>
        <v>30000</v>
      </c>
    </row>
    <row r="431" spans="1:6" ht="15">
      <c r="A431" s="97" t="s">
        <v>214</v>
      </c>
      <c r="B431" s="98">
        <v>26545</v>
      </c>
      <c r="C431" s="98">
        <v>30000</v>
      </c>
      <c r="D431" s="102">
        <f t="shared" si="0"/>
        <v>30000</v>
      </c>
      <c r="E431" s="102">
        <f t="shared" si="0"/>
        <v>30000</v>
      </c>
      <c r="F431" s="102">
        <f t="shared" si="0"/>
        <v>30000</v>
      </c>
    </row>
    <row r="432" spans="1:6" ht="12.75">
      <c r="A432" s="81" t="s">
        <v>183</v>
      </c>
      <c r="B432" s="82">
        <v>26545</v>
      </c>
      <c r="C432" s="82">
        <v>30000</v>
      </c>
      <c r="D432" s="105">
        <f>SUM(D433+D441)</f>
        <v>30000</v>
      </c>
      <c r="E432" s="105">
        <f>SUM(E433+E441)</f>
        <v>30000</v>
      </c>
      <c r="F432" s="105">
        <f>SUM(F433+F441)</f>
        <v>30000</v>
      </c>
    </row>
    <row r="433" spans="1:6" ht="12.75">
      <c r="A433" s="81" t="s">
        <v>184</v>
      </c>
      <c r="B433" s="82">
        <v>24478.77</v>
      </c>
      <c r="C433" s="82">
        <v>28000</v>
      </c>
      <c r="D433" s="105">
        <f>SUM(D434+D437+D439)</f>
        <v>28000</v>
      </c>
      <c r="E433" s="105">
        <f>SUM(E434+E437+E439)</f>
        <v>28000</v>
      </c>
      <c r="F433" s="105">
        <f>SUM(F434+F437+F439)</f>
        <v>28000</v>
      </c>
    </row>
    <row r="434" spans="1:6" ht="12.75">
      <c r="A434" s="81" t="s">
        <v>192</v>
      </c>
      <c r="B434" s="82">
        <v>18998.259999999998</v>
      </c>
      <c r="C434" s="82">
        <v>12000</v>
      </c>
      <c r="D434" s="105">
        <v>20000</v>
      </c>
      <c r="E434" s="105">
        <v>20000</v>
      </c>
      <c r="F434" s="105">
        <v>20000</v>
      </c>
    </row>
    <row r="435" spans="1:6" ht="12.75">
      <c r="A435" s="81" t="s">
        <v>193</v>
      </c>
      <c r="B435" s="82">
        <v>16045</v>
      </c>
      <c r="C435" s="82">
        <v>2000</v>
      </c>
      <c r="D435" s="105">
        <v>10000</v>
      </c>
      <c r="E435" s="105">
        <v>10000</v>
      </c>
      <c r="F435" s="105">
        <v>10000</v>
      </c>
    </row>
    <row r="436" spans="1:6" ht="12.75">
      <c r="A436" s="81" t="s">
        <v>194</v>
      </c>
      <c r="B436" s="82">
        <v>2953.26</v>
      </c>
      <c r="C436" s="82">
        <v>10000</v>
      </c>
      <c r="D436" s="105">
        <v>10000</v>
      </c>
      <c r="E436" s="105">
        <v>10000</v>
      </c>
      <c r="F436" s="105">
        <v>10000</v>
      </c>
    </row>
    <row r="437" spans="1:6" ht="12.75">
      <c r="A437" s="81" t="s">
        <v>202</v>
      </c>
      <c r="B437" s="82">
        <v>0</v>
      </c>
      <c r="C437" s="82">
        <v>10000</v>
      </c>
      <c r="D437" s="105">
        <v>4000</v>
      </c>
      <c r="E437" s="105">
        <v>4000</v>
      </c>
      <c r="F437" s="105">
        <v>4000</v>
      </c>
    </row>
    <row r="438" spans="1:6" ht="12.75">
      <c r="A438" s="81" t="s">
        <v>212</v>
      </c>
      <c r="B438" s="82">
        <v>0</v>
      </c>
      <c r="C438" s="82">
        <v>10000</v>
      </c>
      <c r="D438" s="105">
        <v>4000</v>
      </c>
      <c r="E438" s="105">
        <v>4000</v>
      </c>
      <c r="F438" s="105">
        <v>4000</v>
      </c>
    </row>
    <row r="439" spans="1:6" ht="12.75">
      <c r="A439" s="81" t="s">
        <v>231</v>
      </c>
      <c r="B439" s="82">
        <v>5480.51</v>
      </c>
      <c r="C439" s="82">
        <v>6000</v>
      </c>
      <c r="D439" s="105">
        <v>4000</v>
      </c>
      <c r="E439" s="105">
        <v>4000</v>
      </c>
      <c r="F439" s="105">
        <v>4000</v>
      </c>
    </row>
    <row r="440" spans="1:6" ht="12.75">
      <c r="A440" s="81" t="s">
        <v>232</v>
      </c>
      <c r="B440" s="82">
        <v>5480.51</v>
      </c>
      <c r="C440" s="82">
        <v>6000</v>
      </c>
      <c r="D440" s="105">
        <v>4000</v>
      </c>
      <c r="E440" s="105">
        <v>4000</v>
      </c>
      <c r="F440" s="105">
        <v>4000</v>
      </c>
    </row>
    <row r="441" spans="1:6" ht="12.75">
      <c r="A441" s="81" t="s">
        <v>195</v>
      </c>
      <c r="B441" s="82">
        <v>2066.23</v>
      </c>
      <c r="C441" s="82">
        <v>2000</v>
      </c>
      <c r="D441" s="105">
        <v>2000</v>
      </c>
      <c r="E441" s="105">
        <v>2000</v>
      </c>
      <c r="F441" s="105">
        <v>2000</v>
      </c>
    </row>
    <row r="442" spans="1:6" ht="12.75">
      <c r="A442" s="81" t="s">
        <v>196</v>
      </c>
      <c r="B442" s="82">
        <v>2066.23</v>
      </c>
      <c r="C442" s="82">
        <v>2000</v>
      </c>
      <c r="D442" s="105">
        <v>2000</v>
      </c>
      <c r="E442" s="105">
        <v>2000</v>
      </c>
      <c r="F442" s="105">
        <v>2000</v>
      </c>
    </row>
    <row r="443" spans="1:6" ht="12.75">
      <c r="A443" s="81" t="s">
        <v>197</v>
      </c>
      <c r="B443" s="82">
        <v>2066.23</v>
      </c>
      <c r="C443" s="82">
        <v>2000</v>
      </c>
      <c r="D443" s="105">
        <v>2000</v>
      </c>
      <c r="E443" s="105">
        <v>2000</v>
      </c>
      <c r="F443" s="105">
        <v>2000</v>
      </c>
    </row>
  </sheetData>
  <mergeCells count="3">
    <mergeCell ref="A1:F1"/>
    <mergeCell ref="A2:F2"/>
    <mergeCell ref="B3:F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6"/>
  <sheetViews>
    <sheetView workbookViewId="0">
      <selection activeCell="J25" sqref="J25"/>
    </sheetView>
  </sheetViews>
  <sheetFormatPr defaultRowHeight="15"/>
  <cols>
    <col min="1" max="6" width="25.28515625" customWidth="1"/>
  </cols>
  <sheetData>
    <row r="1" spans="1:6" ht="42" customHeight="1">
      <c r="A1" s="156" t="s">
        <v>86</v>
      </c>
      <c r="B1" s="156"/>
      <c r="C1" s="156"/>
      <c r="D1" s="156"/>
      <c r="E1" s="156"/>
      <c r="F1" s="156"/>
    </row>
    <row r="2" spans="1:6" ht="18" customHeight="1">
      <c r="A2" s="17"/>
      <c r="B2" s="17"/>
      <c r="C2" s="17"/>
      <c r="D2" s="17"/>
      <c r="E2" s="17"/>
      <c r="F2" s="17"/>
    </row>
    <row r="3" spans="1:6" ht="15.75" customHeight="1">
      <c r="A3" s="156" t="s">
        <v>22</v>
      </c>
      <c r="B3" s="156"/>
      <c r="C3" s="156"/>
      <c r="D3" s="156"/>
      <c r="E3" s="156"/>
      <c r="F3" s="156"/>
    </row>
    <row r="4" spans="1:6" ht="18">
      <c r="A4" s="17"/>
      <c r="B4" s="17"/>
      <c r="C4" s="17"/>
      <c r="D4" s="17"/>
      <c r="E4" s="2"/>
      <c r="F4" s="2"/>
    </row>
    <row r="5" spans="1:6" ht="18" customHeight="1">
      <c r="A5" s="156" t="s">
        <v>50</v>
      </c>
      <c r="B5" s="156"/>
      <c r="C5" s="156"/>
      <c r="D5" s="156"/>
      <c r="E5" s="156"/>
      <c r="F5" s="156"/>
    </row>
    <row r="6" spans="1:6" ht="18">
      <c r="A6" s="17"/>
      <c r="B6" s="17"/>
      <c r="C6" s="17"/>
      <c r="D6" s="17"/>
      <c r="E6" s="2"/>
      <c r="F6" s="2"/>
    </row>
    <row r="7" spans="1:6" ht="25.5">
      <c r="A7" s="15" t="s">
        <v>41</v>
      </c>
      <c r="B7" s="15" t="s">
        <v>239</v>
      </c>
      <c r="C7" s="16" t="s">
        <v>240</v>
      </c>
      <c r="D7" s="16" t="s">
        <v>85</v>
      </c>
      <c r="E7" s="16" t="s">
        <v>83</v>
      </c>
      <c r="F7" s="16" t="s">
        <v>89</v>
      </c>
    </row>
    <row r="8" spans="1:6">
      <c r="A8" s="6" t="s">
        <v>51</v>
      </c>
      <c r="B8" s="3"/>
      <c r="C8" s="4"/>
      <c r="D8" s="4"/>
      <c r="E8" s="4"/>
      <c r="F8" s="4"/>
    </row>
    <row r="9" spans="1:6" ht="25.5">
      <c r="A9" s="6" t="s">
        <v>52</v>
      </c>
      <c r="B9" s="3"/>
      <c r="C9" s="4"/>
      <c r="D9" s="4"/>
      <c r="E9" s="4"/>
      <c r="F9" s="4"/>
    </row>
    <row r="10" spans="1:6" ht="25.5">
      <c r="A10" s="13" t="s">
        <v>53</v>
      </c>
      <c r="B10" s="3"/>
      <c r="C10" s="4"/>
      <c r="D10" s="4"/>
      <c r="E10" s="4"/>
      <c r="F10" s="4"/>
    </row>
    <row r="11" spans="1:6">
      <c r="A11" s="13"/>
      <c r="B11" s="3"/>
      <c r="C11" s="4"/>
      <c r="D11" s="4"/>
      <c r="E11" s="4"/>
      <c r="F11" s="4"/>
    </row>
    <row r="12" spans="1:6">
      <c r="A12" s="6" t="s">
        <v>54</v>
      </c>
      <c r="B12" s="3"/>
      <c r="C12" s="4"/>
      <c r="D12" s="4"/>
      <c r="E12" s="4"/>
      <c r="F12" s="4"/>
    </row>
    <row r="13" spans="1:6">
      <c r="A13" s="18" t="s">
        <v>46</v>
      </c>
      <c r="B13" s="3"/>
      <c r="C13" s="4"/>
      <c r="D13" s="4"/>
      <c r="E13" s="4"/>
      <c r="F13" s="4"/>
    </row>
    <row r="14" spans="1:6">
      <c r="A14" s="8" t="s">
        <v>47</v>
      </c>
      <c r="B14" s="3"/>
      <c r="C14" s="4"/>
      <c r="D14" s="4"/>
      <c r="E14" s="4"/>
      <c r="F14" s="5"/>
    </row>
    <row r="15" spans="1:6">
      <c r="A15" s="18" t="s">
        <v>48</v>
      </c>
      <c r="B15" s="3"/>
      <c r="C15" s="4"/>
      <c r="D15" s="4"/>
      <c r="E15" s="4"/>
      <c r="F15" s="5"/>
    </row>
    <row r="16" spans="1:6">
      <c r="A16" s="8" t="s">
        <v>49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Uvod</vt:lpstr>
      <vt:lpstr>SAŽETAK</vt:lpstr>
      <vt:lpstr> Račun prihoda i rashoda</vt:lpstr>
      <vt:lpstr>Prihodi i rashodi po izvorima</vt:lpstr>
      <vt:lpstr>Rashodi prema funkcijskoj kl</vt:lpstr>
      <vt:lpstr>POSEBNI DIO 1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2025-07-23T07:26:32Z</cp:lastPrinted>
  <dcterms:created xsi:type="dcterms:W3CDTF">2022-08-12T12:51:27Z</dcterms:created>
  <dcterms:modified xsi:type="dcterms:W3CDTF">2025-07-23T15:17:53Z</dcterms:modified>
</cp:coreProperties>
</file>