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45C510C-2422-4276-B8BC-E31D6628AC3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Uvod" sheetId="12" r:id="rId1"/>
    <sheet name="SAŽETAK" sheetId="10" r:id="rId2"/>
    <sheet name=" Račun prihoda i rashoda" sheetId="3" r:id="rId3"/>
    <sheet name="Prihodi i rashodi po izvorim" sheetId="13" r:id="rId4"/>
    <sheet name="Rashodi prema funkcijskoj kl" sheetId="5" r:id="rId5"/>
    <sheet name=" POSEBNI DIO 1" sheetId="11" r:id="rId6"/>
    <sheet name="Račun financiranja" sheetId="6" r:id="rId7"/>
    <sheet name="Račun financiranja po izvorima" sheetId="9" r:id="rId8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0" l="1"/>
  <c r="H12" i="10" l="1"/>
  <c r="F14" i="3" l="1"/>
  <c r="F15" i="3"/>
  <c r="F16" i="3"/>
  <c r="F12" i="3"/>
  <c r="E11" i="3"/>
  <c r="D25" i="3" l="1"/>
  <c r="D24" i="3" s="1"/>
  <c r="F32" i="3"/>
  <c r="F29" i="3"/>
  <c r="F27" i="3"/>
  <c r="F26" i="3"/>
  <c r="F25" i="3" s="1"/>
  <c r="F24" i="3" s="1"/>
  <c r="G158" i="11"/>
  <c r="G141" i="11"/>
  <c r="E25" i="3"/>
  <c r="E24" i="3" s="1"/>
  <c r="F28" i="3"/>
  <c r="F30" i="3"/>
  <c r="G329" i="11"/>
  <c r="G268" i="11"/>
  <c r="G267" i="11" s="1"/>
  <c r="G269" i="11"/>
  <c r="C12" i="13"/>
  <c r="B29" i="13"/>
  <c r="D29" i="13" s="1"/>
  <c r="D30" i="13"/>
  <c r="C29" i="13"/>
  <c r="G188" i="11" l="1"/>
  <c r="G224" i="11"/>
  <c r="G223" i="11"/>
  <c r="G131" i="11"/>
  <c r="G95" i="11"/>
  <c r="G96" i="11"/>
  <c r="G62" i="11"/>
  <c r="F57" i="11"/>
  <c r="H330" i="11"/>
  <c r="H312" i="11"/>
  <c r="H311" i="11" s="1"/>
  <c r="G312" i="11"/>
  <c r="G311" i="11" s="1"/>
  <c r="H309" i="11"/>
  <c r="G309" i="11"/>
  <c r="H307" i="11"/>
  <c r="G307" i="11"/>
  <c r="G305" i="11"/>
  <c r="H259" i="11"/>
  <c r="H202" i="11"/>
  <c r="G193" i="11"/>
  <c r="H193" i="11"/>
  <c r="H188" i="11" s="1"/>
  <c r="H187" i="11" s="1"/>
  <c r="F193" i="11"/>
  <c r="H162" i="11"/>
  <c r="H163" i="11"/>
  <c r="H170" i="11"/>
  <c r="H171" i="11"/>
  <c r="H172" i="11"/>
  <c r="H173" i="11"/>
  <c r="H169" i="11"/>
  <c r="G161" i="11"/>
  <c r="H164" i="11"/>
  <c r="H165" i="11"/>
  <c r="H166" i="11"/>
  <c r="H167" i="11"/>
  <c r="H147" i="11"/>
  <c r="H146" i="11" s="1"/>
  <c r="H144" i="11"/>
  <c r="H142" i="11" s="1"/>
  <c r="H138" i="11"/>
  <c r="H63" i="11"/>
  <c r="G67" i="11"/>
  <c r="G63" i="11"/>
  <c r="H304" i="11" l="1"/>
  <c r="H303" i="11" s="1"/>
  <c r="H302" i="11" s="1"/>
  <c r="G304" i="11"/>
  <c r="G303" i="11" s="1"/>
  <c r="G302" i="11" s="1"/>
  <c r="H141" i="11"/>
  <c r="H168" i="11"/>
  <c r="H161" i="11"/>
  <c r="H105" i="11"/>
  <c r="H106" i="11"/>
  <c r="H104" i="11"/>
  <c r="H98" i="11"/>
  <c r="H97" i="11" s="1"/>
  <c r="G103" i="11"/>
  <c r="G98" i="11"/>
  <c r="G97" i="11" s="1"/>
  <c r="H116" i="11"/>
  <c r="H117" i="11"/>
  <c r="H118" i="11"/>
  <c r="H115" i="11"/>
  <c r="G114" i="11"/>
  <c r="H68" i="11"/>
  <c r="G38" i="11"/>
  <c r="H39" i="11"/>
  <c r="H33" i="11"/>
  <c r="H34" i="11"/>
  <c r="H35" i="11"/>
  <c r="H36" i="11"/>
  <c r="H32" i="11"/>
  <c r="H24" i="11"/>
  <c r="H25" i="11"/>
  <c r="H26" i="11"/>
  <c r="H27" i="11"/>
  <c r="H28" i="11"/>
  <c r="H29" i="11"/>
  <c r="H30" i="11"/>
  <c r="H23" i="11"/>
  <c r="H17" i="11"/>
  <c r="H18" i="11"/>
  <c r="H19" i="11"/>
  <c r="H20" i="11"/>
  <c r="H21" i="11"/>
  <c r="H16" i="11"/>
  <c r="H13" i="11"/>
  <c r="H67" i="11" l="1"/>
  <c r="H62" i="11" s="1"/>
  <c r="H114" i="11"/>
  <c r="H103" i="11"/>
  <c r="D35" i="13" l="1"/>
  <c r="D34" i="13"/>
  <c r="D33" i="13"/>
  <c r="D32" i="13"/>
  <c r="D31" i="13"/>
  <c r="C28" i="13"/>
  <c r="B28" i="13"/>
  <c r="D18" i="13"/>
  <c r="D17" i="13"/>
  <c r="D16" i="13"/>
  <c r="D15" i="13"/>
  <c r="D14" i="13"/>
  <c r="D13" i="13"/>
  <c r="C11" i="13"/>
  <c r="B12" i="13"/>
  <c r="D12" i="13" l="1"/>
  <c r="D28" i="13"/>
  <c r="B11" i="13"/>
  <c r="D11" i="13" s="1"/>
  <c r="H336" i="11"/>
  <c r="H322" i="11"/>
  <c r="H321" i="11" s="1"/>
  <c r="H320" i="11" s="1"/>
  <c r="H319" i="11" s="1"/>
  <c r="H301" i="11" s="1"/>
  <c r="H315" i="11"/>
  <c r="H298" i="11"/>
  <c r="H297" i="11" s="1"/>
  <c r="H296" i="11" s="1"/>
  <c r="H295" i="11" s="1"/>
  <c r="H293" i="11"/>
  <c r="H292" i="11" s="1"/>
  <c r="H291" i="11" s="1"/>
  <c r="H290" i="11" s="1"/>
  <c r="H286" i="11"/>
  <c r="H285" i="11" s="1"/>
  <c r="H284" i="11" s="1"/>
  <c r="H283" i="11" s="1"/>
  <c r="H282" i="11" s="1"/>
  <c r="H274" i="11"/>
  <c r="H272" i="11"/>
  <c r="H270" i="11"/>
  <c r="H264" i="11"/>
  <c r="H263" i="11" s="1"/>
  <c r="H262" i="11" s="1"/>
  <c r="H261" i="11" s="1"/>
  <c r="H258" i="11"/>
  <c r="H257" i="11" s="1"/>
  <c r="H256" i="11" s="1"/>
  <c r="H255" i="11" s="1"/>
  <c r="H247" i="11"/>
  <c r="H245" i="11"/>
  <c r="H243" i="11"/>
  <c r="H241" i="11"/>
  <c r="H236" i="11"/>
  <c r="H233" i="11"/>
  <c r="H230" i="11"/>
  <c r="H228" i="11"/>
  <c r="H215" i="11"/>
  <c r="H214" i="11" s="1"/>
  <c r="H212" i="11"/>
  <c r="H210" i="11"/>
  <c r="H208" i="11"/>
  <c r="H201" i="11"/>
  <c r="H200" i="11" s="1"/>
  <c r="H199" i="11" s="1"/>
  <c r="H198" i="11" s="1"/>
  <c r="H197" i="11" s="1"/>
  <c r="H186" i="11" s="1"/>
  <c r="H185" i="11" s="1"/>
  <c r="H174" i="11"/>
  <c r="H158" i="11" s="1"/>
  <c r="H139" i="11"/>
  <c r="H137" i="11"/>
  <c r="H135" i="11"/>
  <c r="H107" i="11"/>
  <c r="H102" i="11" s="1"/>
  <c r="H92" i="11"/>
  <c r="H88" i="11"/>
  <c r="H71" i="11"/>
  <c r="H70" i="11" s="1"/>
  <c r="H61" i="11" s="1"/>
  <c r="H60" i="11" s="1"/>
  <c r="H54" i="11"/>
  <c r="H52" i="11"/>
  <c r="H49" i="11"/>
  <c r="H47" i="11"/>
  <c r="H45" i="11"/>
  <c r="H38" i="11"/>
  <c r="H37" i="11" s="1"/>
  <c r="H31" i="11"/>
  <c r="H22" i="11"/>
  <c r="H15" i="11"/>
  <c r="H12" i="11"/>
  <c r="G219" i="11"/>
  <c r="G146" i="11"/>
  <c r="D11" i="5"/>
  <c r="D12" i="5"/>
  <c r="D13" i="5"/>
  <c r="H225" i="11" l="1"/>
  <c r="H269" i="11"/>
  <c r="H268" i="11" s="1"/>
  <c r="H267" i="11" s="1"/>
  <c r="H254" i="11" s="1"/>
  <c r="H134" i="11"/>
  <c r="H133" i="11" s="1"/>
  <c r="H132" i="11" s="1"/>
  <c r="H96" i="11"/>
  <c r="H95" i="11" s="1"/>
  <c r="H51" i="11"/>
  <c r="H87" i="11"/>
  <c r="H86" i="11" s="1"/>
  <c r="H232" i="11"/>
  <c r="H11" i="11"/>
  <c r="H10" i="11" s="1"/>
  <c r="H8" i="11" s="1"/>
  <c r="H207" i="11"/>
  <c r="H206" i="11" s="1"/>
  <c r="H205" i="11" s="1"/>
  <c r="H204" i="11" s="1"/>
  <c r="H44" i="11"/>
  <c r="H329" i="11"/>
  <c r="H328" i="11" s="1"/>
  <c r="H327" i="11" s="1"/>
  <c r="H326" i="11" s="1"/>
  <c r="H325" i="11" s="1"/>
  <c r="H157" i="11"/>
  <c r="H156" i="11" s="1"/>
  <c r="H240" i="11"/>
  <c r="H239" i="11" s="1"/>
  <c r="H238" i="11" s="1"/>
  <c r="H289" i="11"/>
  <c r="H43" i="11" l="1"/>
  <c r="H42" i="11" s="1"/>
  <c r="H41" i="11" s="1"/>
  <c r="H7" i="11" s="1"/>
  <c r="H80" i="11"/>
  <c r="H85" i="11"/>
  <c r="H59" i="11" s="1"/>
  <c r="H224" i="11"/>
  <c r="H223" i="11" s="1"/>
  <c r="H222" i="11" s="1"/>
  <c r="H131" i="11"/>
  <c r="H9" i="11"/>
  <c r="E17" i="3"/>
  <c r="F17" i="3"/>
  <c r="D17" i="3"/>
  <c r="H57" i="11" l="1"/>
  <c r="F236" i="11"/>
  <c r="F15" i="11"/>
  <c r="F107" i="11" l="1"/>
  <c r="F215" i="11"/>
  <c r="F214" i="11" s="1"/>
  <c r="G15" i="11"/>
  <c r="G22" i="11"/>
  <c r="G31" i="11"/>
  <c r="G37" i="11"/>
  <c r="F38" i="11"/>
  <c r="F37" i="11" s="1"/>
  <c r="F31" i="11"/>
  <c r="F22" i="11"/>
  <c r="F12" i="11"/>
  <c r="G12" i="11"/>
  <c r="F11" i="11" l="1"/>
  <c r="F10" i="11" s="1"/>
  <c r="F9" i="11" s="1"/>
  <c r="G11" i="11"/>
  <c r="G10" i="11" s="1"/>
  <c r="G8" i="11" l="1"/>
  <c r="G9" i="11"/>
  <c r="F54" i="11"/>
  <c r="F322" i="11" l="1"/>
  <c r="F321" i="11" s="1"/>
  <c r="F320" i="11" s="1"/>
  <c r="F319" i="11" s="1"/>
  <c r="F315" i="11" s="1"/>
  <c r="G322" i="11"/>
  <c r="G321" i="11" s="1"/>
  <c r="G320" i="11" s="1"/>
  <c r="G319" i="11" s="1"/>
  <c r="G315" i="11" l="1"/>
  <c r="G301" i="11"/>
  <c r="F161" i="11"/>
  <c r="F330" i="11" l="1"/>
  <c r="D11" i="3" l="1"/>
  <c r="F11" i="3"/>
  <c r="D31" i="3"/>
  <c r="E31" i="3"/>
  <c r="F31" i="3"/>
  <c r="G54" i="11" l="1"/>
  <c r="F52" i="11"/>
  <c r="G52" i="11"/>
  <c r="F49" i="11"/>
  <c r="G49" i="11"/>
  <c r="F47" i="11"/>
  <c r="G47" i="11"/>
  <c r="F45" i="11"/>
  <c r="G45" i="11"/>
  <c r="G107" i="11"/>
  <c r="G102" i="11" s="1"/>
  <c r="F103" i="11"/>
  <c r="F71" i="11"/>
  <c r="F70" i="11" s="1"/>
  <c r="G71" i="11"/>
  <c r="G70" i="11" s="1"/>
  <c r="G61" i="11" s="1"/>
  <c r="G60" i="11" s="1"/>
  <c r="G59" i="11" s="1"/>
  <c r="F63" i="11"/>
  <c r="F62" i="11" s="1"/>
  <c r="F92" i="11"/>
  <c r="G92" i="11"/>
  <c r="F88" i="11"/>
  <c r="G88" i="11"/>
  <c r="F174" i="11"/>
  <c r="G174" i="11"/>
  <c r="F168" i="11"/>
  <c r="G168" i="11"/>
  <c r="F152" i="11"/>
  <c r="F151" i="11" s="1"/>
  <c r="F150" i="11" s="1"/>
  <c r="F149" i="11" s="1"/>
  <c r="F142" i="11"/>
  <c r="F141" i="11" s="1"/>
  <c r="G142" i="11"/>
  <c r="F139" i="11"/>
  <c r="G139" i="11"/>
  <c r="F137" i="11"/>
  <c r="G137" i="11"/>
  <c r="F135" i="11"/>
  <c r="G135" i="11"/>
  <c r="F201" i="11"/>
  <c r="F200" i="11" s="1"/>
  <c r="F199" i="11" s="1"/>
  <c r="F198" i="11" s="1"/>
  <c r="F197" i="11" s="1"/>
  <c r="F188" i="11" s="1"/>
  <c r="F187" i="11" s="1"/>
  <c r="F186" i="11" s="1"/>
  <c r="F185" i="11" s="1"/>
  <c r="G201" i="11"/>
  <c r="G200" i="11" s="1"/>
  <c r="G199" i="11" s="1"/>
  <c r="G198" i="11" s="1"/>
  <c r="G197" i="11" s="1"/>
  <c r="F208" i="11"/>
  <c r="G208" i="11"/>
  <c r="F210" i="11"/>
  <c r="G210" i="11"/>
  <c r="F212" i="11"/>
  <c r="G212" i="11"/>
  <c r="F226" i="11"/>
  <c r="G226" i="11"/>
  <c r="F228" i="11"/>
  <c r="G228" i="11"/>
  <c r="F230" i="11"/>
  <c r="G230" i="11"/>
  <c r="F233" i="11"/>
  <c r="F232" i="11" s="1"/>
  <c r="G233" i="11"/>
  <c r="G232" i="11" s="1"/>
  <c r="F241" i="11"/>
  <c r="G241" i="11"/>
  <c r="F243" i="11"/>
  <c r="G243" i="11"/>
  <c r="F245" i="11"/>
  <c r="G245" i="11"/>
  <c r="F248" i="11"/>
  <c r="F247" i="11" s="1"/>
  <c r="G248" i="11"/>
  <c r="G247" i="11" s="1"/>
  <c r="F274" i="11"/>
  <c r="G274" i="11"/>
  <c r="F272" i="11"/>
  <c r="G272" i="11"/>
  <c r="F270" i="11"/>
  <c r="G270" i="11"/>
  <c r="F264" i="11"/>
  <c r="F263" i="11" s="1"/>
  <c r="F262" i="11" s="1"/>
  <c r="F261" i="11" s="1"/>
  <c r="G264" i="11"/>
  <c r="G263" i="11" s="1"/>
  <c r="G262" i="11" s="1"/>
  <c r="G261" i="11" s="1"/>
  <c r="F258" i="11"/>
  <c r="F257" i="11" s="1"/>
  <c r="F256" i="11" s="1"/>
  <c r="F255" i="11" s="1"/>
  <c r="G258" i="11"/>
  <c r="G257" i="11" s="1"/>
  <c r="G256" i="11" s="1"/>
  <c r="G255" i="11" s="1"/>
  <c r="F286" i="11"/>
  <c r="F285" i="11" s="1"/>
  <c r="F284" i="11" s="1"/>
  <c r="F283" i="11" s="1"/>
  <c r="F282" i="11" s="1"/>
  <c r="G286" i="11"/>
  <c r="G285" i="11" s="1"/>
  <c r="G284" i="11" s="1"/>
  <c r="G283" i="11" s="1"/>
  <c r="G282" i="11" s="1"/>
  <c r="F293" i="11"/>
  <c r="F292" i="11" s="1"/>
  <c r="F291" i="11" s="1"/>
  <c r="F290" i="11" s="1"/>
  <c r="G293" i="11"/>
  <c r="G292" i="11" s="1"/>
  <c r="G291" i="11" s="1"/>
  <c r="G290" i="11" s="1"/>
  <c r="F298" i="11"/>
  <c r="F297" i="11" s="1"/>
  <c r="F296" i="11" s="1"/>
  <c r="F295" i="11" s="1"/>
  <c r="G298" i="11"/>
  <c r="G297" i="11" s="1"/>
  <c r="G296" i="11" s="1"/>
  <c r="G295" i="11" s="1"/>
  <c r="F336" i="11"/>
  <c r="G336" i="11"/>
  <c r="G330" i="11"/>
  <c r="F61" i="11" l="1"/>
  <c r="F60" i="11" s="1"/>
  <c r="F207" i="11"/>
  <c r="F206" i="11" s="1"/>
  <c r="F205" i="11" s="1"/>
  <c r="F204" i="11" s="1"/>
  <c r="G87" i="11"/>
  <c r="G86" i="11" s="1"/>
  <c r="G85" i="11" s="1"/>
  <c r="F240" i="11"/>
  <c r="F239" i="11" s="1"/>
  <c r="F238" i="11" s="1"/>
  <c r="F102" i="11"/>
  <c r="G51" i="11"/>
  <c r="G44" i="11"/>
  <c r="G206" i="11"/>
  <c r="F225" i="11"/>
  <c r="F224" i="11" s="1"/>
  <c r="F223" i="11" s="1"/>
  <c r="G157" i="11"/>
  <c r="G156" i="11" s="1"/>
  <c r="F329" i="11"/>
  <c r="F328" i="11" s="1"/>
  <c r="F327" i="11" s="1"/>
  <c r="F326" i="11" s="1"/>
  <c r="F325" i="11" s="1"/>
  <c r="G328" i="11"/>
  <c r="G327" i="11" s="1"/>
  <c r="G326" i="11" s="1"/>
  <c r="G325" i="11" s="1"/>
  <c r="F44" i="11"/>
  <c r="F51" i="11"/>
  <c r="F87" i="11"/>
  <c r="F158" i="11"/>
  <c r="F157" i="11" s="1"/>
  <c r="F156" i="11" s="1"/>
  <c r="F134" i="11"/>
  <c r="F133" i="11" s="1"/>
  <c r="F132" i="11" s="1"/>
  <c r="G240" i="11"/>
  <c r="G239" i="11" s="1"/>
  <c r="G238" i="11" s="1"/>
  <c r="F269" i="11"/>
  <c r="F268" i="11" s="1"/>
  <c r="F267" i="11" s="1"/>
  <c r="F254" i="11" s="1"/>
  <c r="G134" i="11"/>
  <c r="G133" i="11" s="1"/>
  <c r="G132" i="11" s="1"/>
  <c r="G225" i="11"/>
  <c r="G289" i="11"/>
  <c r="F289" i="11"/>
  <c r="G254" i="11" l="1"/>
  <c r="G205" i="11"/>
  <c r="G204" i="11" s="1"/>
  <c r="F222" i="11"/>
  <c r="G222" i="11"/>
  <c r="F131" i="11"/>
  <c r="F96" i="11"/>
  <c r="F95" i="11" s="1"/>
  <c r="G43" i="11"/>
  <c r="G42" i="11" s="1"/>
  <c r="G41" i="11" s="1"/>
  <c r="G7" i="11" s="1"/>
  <c r="F43" i="11"/>
  <c r="F42" i="11" s="1"/>
  <c r="F41" i="11" s="1"/>
  <c r="F8" i="11"/>
  <c r="F86" i="11"/>
  <c r="F85" i="11" s="1"/>
  <c r="G57" i="11" l="1"/>
  <c r="G6" i="11" s="1"/>
  <c r="F7" i="11"/>
  <c r="F59" i="11"/>
  <c r="F6" i="11" s="1"/>
  <c r="F82" i="11"/>
  <c r="F81" i="11" s="1"/>
  <c r="F80" i="11" s="1"/>
  <c r="F79" i="11" s="1"/>
  <c r="H6" i="11" l="1"/>
  <c r="F37" i="10" l="1"/>
  <c r="G34" i="10" s="1"/>
  <c r="G37" i="10" s="1"/>
  <c r="H34" i="10" s="1"/>
  <c r="H37" i="10" s="1"/>
  <c r="H21" i="10"/>
  <c r="G21" i="10"/>
  <c r="F21" i="10"/>
  <c r="H11" i="10"/>
  <c r="G11" i="10"/>
  <c r="F11" i="10"/>
  <c r="G8" i="10"/>
  <c r="F8" i="10"/>
  <c r="H14" i="10" l="1"/>
  <c r="H22" i="10" s="1"/>
  <c r="H28" i="10" s="1"/>
  <c r="H29" i="10" s="1"/>
  <c r="G14" i="10"/>
  <c r="G22" i="10" s="1"/>
  <c r="G28" i="10" s="1"/>
  <c r="G29" i="10" s="1"/>
  <c r="F14" i="10"/>
  <c r="F22" i="10" s="1"/>
  <c r="F28" i="10" s="1"/>
  <c r="F29" i="10" s="1"/>
</calcChain>
</file>

<file path=xl/sharedStrings.xml><?xml version="1.0" encoding="utf-8"?>
<sst xmlns="http://schemas.openxmlformats.org/spreadsheetml/2006/main" count="612" uniqueCount="237">
  <si>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</si>
  <si>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</si>
  <si>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</si>
  <si>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</si>
  <si>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</si>
  <si>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</si>
  <si>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</si>
  <si>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</si>
  <si>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</si>
  <si>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</si>
  <si>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</si>
  <si>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</si>
  <si>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</si>
  <si>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</si>
  <si>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</si>
  <si>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</si>
  <si>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</si>
  <si>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</si>
  <si>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</si>
  <si>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</si>
  <si>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</si>
  <si>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</si>
  <si>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</si>
  <si>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</si>
  <si>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</si>
  <si>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</si>
  <si>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</si>
  <si>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</si>
  <si>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</si>
  <si>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</si>
  <si>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</si>
  <si>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</si>
  <si>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</si>
  <si>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</si>
  <si>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</si>
  <si>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</si>
  <si>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</si>
  <si>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</si>
  <si>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</si>
  <si>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</si>
  <si>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</si>
  <si>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</si>
  <si>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</si>
  <si>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</si>
  <si>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</si>
  <si>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</si>
  <si>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</si>
  <si>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</si>
  <si>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</si>
  <si>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</si>
  <si>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</si>
  <si>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</si>
  <si>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</si>
  <si>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</si>
  <si>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</si>
  <si>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</si>
  <si>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</si>
  <si>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</si>
  <si>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</si>
  <si>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</si>
  <si>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</si>
  <si>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</si>
  <si>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</si>
  <si>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</si>
  <si>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</si>
  <si>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</si>
  <si>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</si>
  <si>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 xml:space="preserve">Prihodi od financijske imovine </t>
  </si>
  <si>
    <t>Prihodi od upravnih i administivnih pristojbi</t>
  </si>
  <si>
    <t>Financijski rashodi</t>
  </si>
  <si>
    <t>Nakndae građanima</t>
  </si>
  <si>
    <t>Prihodi od prodaje proizvoda i robe te pruženih usluga</t>
  </si>
  <si>
    <t>Ostali financijski rashodi</t>
  </si>
  <si>
    <t>Račun</t>
  </si>
  <si>
    <t>Vrsta rashoda/ izdataka</t>
  </si>
  <si>
    <t>51378 MONTOVJERNA</t>
  </si>
  <si>
    <t>18054 DECENTRALIZIRANE FUNKCIJE - MINIMALNI FINANCIJSKI STANDARD</t>
  </si>
  <si>
    <t>Aktivnost A18054001</t>
  </si>
  <si>
    <t>MATERIJALNI I FINANCIJSKI RASHODI</t>
  </si>
  <si>
    <t>Potpore za decentralizirane izdatke</t>
  </si>
  <si>
    <t>3</t>
  </si>
  <si>
    <t>32</t>
  </si>
  <si>
    <t>321</t>
  </si>
  <si>
    <t>Naknade troškova zaposlenima</t>
  </si>
  <si>
    <t>3211</t>
  </si>
  <si>
    <t>Službena putovanja</t>
  </si>
  <si>
    <t>3213</t>
  </si>
  <si>
    <t>Stručno usavršavanje zaposlenika</t>
  </si>
  <si>
    <t>322</t>
  </si>
  <si>
    <t>Rashodi za materijal i energiju</t>
  </si>
  <si>
    <t>3221</t>
  </si>
  <si>
    <t>Uredski materijal I ostali materijalni rshodi</t>
  </si>
  <si>
    <t>Materijal I sirovine</t>
  </si>
  <si>
    <t>3223</t>
  </si>
  <si>
    <t>Energija</t>
  </si>
  <si>
    <t>Mat. i dijelovi za tekuće i invest. održavanje</t>
  </si>
  <si>
    <t>3225</t>
  </si>
  <si>
    <t>Sitni inventar I autogume</t>
  </si>
  <si>
    <t>3227</t>
  </si>
  <si>
    <t>Službena , radna i zaštitna odjeća</t>
  </si>
  <si>
    <t>323</t>
  </si>
  <si>
    <t>Rashodi za usluge</t>
  </si>
  <si>
    <t>3231</t>
  </si>
  <si>
    <t>Usluge telefona, pošte I prijevoza</t>
  </si>
  <si>
    <t xml:space="preserve">Usluge tekućeg i investicijskog održavanja 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</si>
  <si>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</si>
  <si>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</si>
  <si>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</si>
  <si>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</si>
  <si>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</si>
  <si>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</si>
  <si>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</si>
  <si>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</si>
  <si>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</si>
  <si>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</si>
  <si>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</si>
  <si>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</si>
  <si>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</si>
  <si>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</si>
  <si>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3292</t>
  </si>
  <si>
    <t>Premije osiguranja ostale imovine</t>
  </si>
  <si>
    <t>Reprezentacija</t>
  </si>
  <si>
    <t>3294</t>
  </si>
  <si>
    <t>Članarine I norme</t>
  </si>
  <si>
    <t>Pristojbe I naknade</t>
  </si>
  <si>
    <t>3299</t>
  </si>
  <si>
    <t>34</t>
  </si>
  <si>
    <t>343</t>
  </si>
  <si>
    <t>3431</t>
  </si>
  <si>
    <t>Bankarske usluge I usluge platnog prometa</t>
  </si>
  <si>
    <t>Aktivnost A18054004</t>
  </si>
  <si>
    <t>REDOVNA DJELATNOST OSNOVNOG OBRAZOVANJA</t>
  </si>
  <si>
    <t>Pomoći iz državnog proračuna za plaće te ostale rashode za zaposlene</t>
  </si>
  <si>
    <t>Plaće</t>
  </si>
  <si>
    <t>Plaće za redovan rad</t>
  </si>
  <si>
    <t>Ostali rashodi za zaposlene</t>
  </si>
  <si>
    <t>Obvezni i prev. zdravstveni pregledi zaposlenika</t>
  </si>
  <si>
    <t>Ostale intelektualne usluge</t>
  </si>
  <si>
    <t>Doprinosi za plaće</t>
  </si>
  <si>
    <t xml:space="preserve">Doprinosi za obvezno zdravstveno osiuranje </t>
  </si>
  <si>
    <t xml:space="preserve">Naknada za prijevoz, za rad na terenu I odvojen život </t>
  </si>
  <si>
    <t>18055 DECENTRALIZIRANE FUNKCIJE - IZNAD MINIMALNOG FINANCIJSKOG STANDARDA</t>
  </si>
  <si>
    <t>Aktivnost A18055002</t>
  </si>
  <si>
    <t>OSTALI PROJEKTI U OSNOVNOM ŠKOLSTVU</t>
  </si>
  <si>
    <t>Izvor  11</t>
  </si>
  <si>
    <t>37</t>
  </si>
  <si>
    <t>Naknade građanima i kućanstvima na temelju osiguranja i druge naknade</t>
  </si>
  <si>
    <t>372</t>
  </si>
  <si>
    <t>Ostale naknade građanima i kućanstvima iz proračuna</t>
  </si>
  <si>
    <t>Nagrade građanima I kućanstvima u novcu</t>
  </si>
  <si>
    <t>Donacije I ostali namjenski prihodi proračunskih korisnika</t>
  </si>
  <si>
    <t xml:space="preserve">Plaća </t>
  </si>
  <si>
    <t>Usluge tekućeg i investicijskog održavanja građ. objekata</t>
  </si>
  <si>
    <t>Nagrada građanima I kućanstvima u novcu</t>
  </si>
  <si>
    <t>Nagrada građanima I kućanstvima u naravi</t>
  </si>
  <si>
    <t>Knjige, umjetnička djela I ostale izložbene vrijednosti</t>
  </si>
  <si>
    <t>Knjige</t>
  </si>
  <si>
    <t>Aktivnost A18055006</t>
  </si>
  <si>
    <t>PRODUŽENI BORAVAK</t>
  </si>
  <si>
    <t>Donacije I ostali namjenski prihodi prorač. korisnika (PB)</t>
  </si>
  <si>
    <t>Sitni inventar I auto gume</t>
  </si>
  <si>
    <t>Službena, radna I zaštitnaodjeća I obuća</t>
  </si>
  <si>
    <t>Usluge promidžbe I informiranja</t>
  </si>
  <si>
    <t>Aktivnost A18055021</t>
  </si>
  <si>
    <t>TEKUĆE I INVESTICIJSKO ODRŽAVANJE IZNAD MINIMALNOG STANDARDA</t>
  </si>
  <si>
    <t>Aktivnost A18055023</t>
  </si>
  <si>
    <t>STRUČNO RAZVOJNA SLUŽBA</t>
  </si>
  <si>
    <t>Aktivnost A18055036</t>
  </si>
  <si>
    <t>ASISTENTI U NASTAVI</t>
  </si>
  <si>
    <t>EU fondovi-pomoći</t>
  </si>
  <si>
    <t>Aktivnost A18055037</t>
  </si>
  <si>
    <t>SUFINANCIRANJE ŠKOLSKOG ŠPORTA</t>
  </si>
  <si>
    <t>Donacije I ostali namjenski prihodi prorač. korisnika (ŠŠK)</t>
  </si>
  <si>
    <t>Intelektuslne I osobne usluge</t>
  </si>
  <si>
    <t>Aktivnost A18055039</t>
  </si>
  <si>
    <t>NABAVA ŠKOLSKIH UDŽBENIKA</t>
  </si>
  <si>
    <t xml:space="preserve">Donacije I ostali namjenski prihodi prorač. korisnika </t>
  </si>
  <si>
    <t>Aktivnost A18055040</t>
  </si>
  <si>
    <t>SHEMA ŠKOLSKOG VOĆA</t>
  </si>
  <si>
    <t>18056 KAPITALNO ULAGANJE U ŠKOLSTVO - MINIMALNI FINANCIJSKI STANDARD</t>
  </si>
  <si>
    <t>Aktivnost A18056002</t>
  </si>
  <si>
    <t>ŠKOLSKA OPREMA</t>
  </si>
  <si>
    <t>Postrojenja I oprema</t>
  </si>
  <si>
    <t>Uredska oprema I namještaj</t>
  </si>
  <si>
    <t>Oprema za održavanje I zaštitu</t>
  </si>
  <si>
    <t>Instrumenti , uređaji I strojevi</t>
  </si>
  <si>
    <t>Uređaji, strojevi I oprema za ostale namjene</t>
  </si>
  <si>
    <t>Sufinanciranje cijene prijevoza</t>
  </si>
  <si>
    <t>Tekuće donacije</t>
  </si>
  <si>
    <t>Ostale tekuče donacije</t>
  </si>
  <si>
    <t>Višak/manjak prihoda proračunskih korisnika</t>
  </si>
  <si>
    <t>Materijal i djelovi tekućeg i investiciskog održavanja</t>
  </si>
  <si>
    <t>Intelektualne i osobne usluge</t>
  </si>
  <si>
    <t>Aktivnost A18055043</t>
  </si>
  <si>
    <t>PREHRANA ZA UČENIKE U OSNOVNIM ŠKOLAMA</t>
  </si>
  <si>
    <t>BROJČANA OZNAKA I NAZIV</t>
  </si>
  <si>
    <t>09 OBRAZOVANJE</t>
  </si>
  <si>
    <t>091 Predškolsko I osnovno obrazovanje</t>
  </si>
  <si>
    <t>Vlastiti prihodi proračunskih korisnika</t>
  </si>
  <si>
    <t>Postrojenje I oprema</t>
  </si>
  <si>
    <t>Aktivnost A18055009</t>
  </si>
  <si>
    <t>UČENIČKA NATJECANJA OSNOVNIH ŠKOLA</t>
  </si>
  <si>
    <t>Naknada članovima povjerenstva</t>
  </si>
  <si>
    <t>Deratizacija i dezinsekcija</t>
  </si>
  <si>
    <r>
      <rPr>
        <b/>
        <sz val="14"/>
        <color theme="1"/>
        <rFont val="Times New Roman"/>
        <family val="1"/>
        <charset val="238"/>
      </rPr>
      <t>OSNOVNA ŠKOLA MONTOVJERNA</t>
    </r>
    <r>
      <rPr>
        <sz val="11"/>
        <color theme="1"/>
        <rFont val="Times New Roman"/>
        <family val="1"/>
        <charset val="238"/>
      </rPr>
      <t xml:space="preserve">
Vladka Mačeka 11 | 20 000 Dubrovnik | e-mail: tajnistvo@os-montovjerna-du.skole.hr
Tel: 020/325-587 | OIB: 51168714897 | ŠIFRA: 19-018-010
REPUBLIKA HRVATSKA | DUBROVAČKO-NERETVANSKA ŽUPANIJA | GRAD DUBROVNIK</t>
    </r>
  </si>
  <si>
    <t>TEKUĆI FINANCIJSKI PLAN 2025.</t>
  </si>
  <si>
    <t>POVEĆANJE / SMANJENJE TEKUĆEG PLANA</t>
  </si>
  <si>
    <t>NOVI FINANCIJSKI PLAN 2025.</t>
  </si>
  <si>
    <t>11 Opći prihodi i primici</t>
  </si>
  <si>
    <t>41 Potpore za decentralizirane izdatke</t>
  </si>
  <si>
    <t>59 Pomoći iz državnog proračuna za plaće te ostale rashode za zaposlene</t>
  </si>
  <si>
    <t>Izvor  41</t>
  </si>
  <si>
    <t>Izvor  59</t>
  </si>
  <si>
    <t>Izvor  99</t>
  </si>
  <si>
    <t>Izvor  65</t>
  </si>
  <si>
    <t>Izvor  54</t>
  </si>
  <si>
    <t>Izvor  52</t>
  </si>
  <si>
    <t xml:space="preserve">POVEĆANJE / SMANJENJE </t>
  </si>
  <si>
    <t>Izvor  35</t>
  </si>
  <si>
    <t xml:space="preserve">REBALANS FINANCIJSKOG PLANA PRORAČUNSKOG KORISNIKA JEDINICE LOKALNE I PODRUČNE (REGIONALNE) SAMOUPRAVE 
</t>
  </si>
  <si>
    <t xml:space="preserve">POVEĆANJE/ SMANJENJE </t>
  </si>
  <si>
    <t>OSNOVNO OBRAZOVANJE</t>
  </si>
  <si>
    <t>PRIHODI POSLOVANJA PREMA IZVORIMA FINANCIRANJA</t>
  </si>
  <si>
    <t xml:space="preserve">52 Namjenske tekuće pomoći </t>
  </si>
  <si>
    <t xml:space="preserve">54 EU fondovi - Pomoći </t>
  </si>
  <si>
    <t>65 Donacije i ostali namjenski prihodi</t>
  </si>
  <si>
    <t xml:space="preserve">  43 Ostali prihodi za posebne namjene</t>
  </si>
  <si>
    <t xml:space="preserve">  52 Ostale pomoći</t>
  </si>
  <si>
    <t>RASHODI POSLOVANJA PREMA IZVORIMA FINANCIRANJA</t>
  </si>
  <si>
    <t>59 Pomoći iz dr.pr.za plaće te ostale rashode za zaposlene</t>
  </si>
  <si>
    <t>65 Donacije</t>
  </si>
  <si>
    <t>X</t>
  </si>
  <si>
    <t>Sportska I glazbena oprema</t>
  </si>
  <si>
    <t>99 Višak /manjak prihoda proračunskih   korisnika</t>
  </si>
  <si>
    <t xml:space="preserve"> REBALANS FINANCIJSKOG PLANA ZA 2025.GODINU
Dubrovnik, 23.10.2025.</t>
  </si>
  <si>
    <t xml:space="preserve">KLASA: 400-01/25-01/19 </t>
  </si>
  <si>
    <t xml:space="preserve">URBROJ: 2117-1-131-02-25-1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</si>
</sst>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i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ptos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/>
        <bgColor indexed="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 tint="0.79998168889431442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/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B2B2B2"/>
      </bottom>
      <diagonal/>
    </border>
    <border>
      <left/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 style="thin">
        <color rgb="FFB2B2B2"/>
      </top>
      <bottom/>
      <diagonal/>
    </border>
    <border>
      <left/>
      <right/>
      <top/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rgb="FFB2B2B2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28">
    <xf numFmtId="0" fontId="0" fillId="0" borderId="0"/>
    <xf numFmtId="0" fontId="6" fillId="0" borderId="0"/>
    <xf numFmtId="0" fontId="19" fillId="0" borderId="0"/>
    <xf numFmtId="0" fontId="3" fillId="0" borderId="0"/>
    <xf numFmtId="0" fontId="20" fillId="0" borderId="0"/>
    <xf numFmtId="44" fontId="20" fillId="0" borderId="0" applyFont="0" applyFill="0" applyBorder="0" applyAlignment="0" applyProtection="0"/>
    <xf numFmtId="0" fontId="21" fillId="0" borderId="0"/>
    <xf numFmtId="0" fontId="23" fillId="8" borderId="0" applyNumberFormat="0" applyBorder="0" applyAlignment="0" applyProtection="0"/>
    <xf numFmtId="0" fontId="24" fillId="6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7" borderId="0" applyNumberFormat="0" applyBorder="0" applyAlignment="0" applyProtection="0"/>
    <xf numFmtId="0" fontId="22" fillId="0" borderId="0"/>
    <xf numFmtId="0" fontId="21" fillId="5" borderId="6" applyNumberFormat="0" applyAlignment="0" applyProtection="0"/>
    <xf numFmtId="44" fontId="20" fillId="0" borderId="0" applyFont="0" applyFill="0" applyBorder="0" applyAlignment="0" applyProtection="0"/>
    <xf numFmtId="0" fontId="29" fillId="9" borderId="9" applyNumberFormat="0" applyFont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390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8" fillId="3" borderId="1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NumberFormat="1" applyFont="1" applyFill="1" applyBorder="1" applyAlignment="1" applyProtection="1">
      <alignment horizontal="left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/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1" fillId="0" borderId="0" xfId="0" applyFont="1"/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6" fillId="0" borderId="0" xfId="0" applyFont="1"/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/>
    </xf>
    <xf numFmtId="0" fontId="38" fillId="0" borderId="0" xfId="0" applyFont="1"/>
    <xf numFmtId="4" fontId="39" fillId="0" borderId="0" xfId="0" applyNumberFormat="1" applyFont="1"/>
    <xf numFmtId="4" fontId="40" fillId="2" borderId="3" xfId="2" applyNumberFormat="1" applyFont="1" applyFill="1" applyBorder="1" applyAlignment="1" applyProtection="1">
      <alignment horizontal="right" vertical="center" wrapText="1"/>
    </xf>
    <xf numFmtId="4" fontId="40" fillId="2" borderId="3" xfId="2" applyNumberFormat="1" applyFont="1" applyFill="1" applyBorder="1" applyAlignment="1" applyProtection="1">
      <alignment horizontal="center" vertical="center" wrapText="1"/>
    </xf>
    <xf numFmtId="4" fontId="39" fillId="0" borderId="0" xfId="0" applyNumberFormat="1" applyFont="1" applyAlignment="1">
      <alignment horizontal="right"/>
    </xf>
    <xf numFmtId="4" fontId="42" fillId="0" borderId="0" xfId="0" applyNumberFormat="1" applyFont="1" applyFill="1" applyBorder="1" applyAlignment="1" applyProtection="1">
      <alignment horizontal="center" vertical="center" wrapText="1"/>
    </xf>
    <xf numFmtId="4" fontId="43" fillId="0" borderId="0" xfId="0" applyNumberFormat="1" applyFont="1" applyFill="1" applyBorder="1" applyAlignment="1" applyProtection="1">
      <alignment vertical="center" wrapText="1"/>
    </xf>
    <xf numFmtId="4" fontId="43" fillId="2" borderId="3" xfId="0" applyNumberFormat="1" applyFont="1" applyFill="1" applyBorder="1" applyAlignment="1">
      <alignment horizontal="right"/>
    </xf>
    <xf numFmtId="4" fontId="41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4" fontId="36" fillId="0" borderId="0" xfId="0" applyNumberFormat="1" applyFont="1"/>
    <xf numFmtId="4" fontId="45" fillId="0" borderId="0" xfId="0" applyNumberFormat="1" applyFont="1" applyFill="1" applyBorder="1" applyAlignment="1" applyProtection="1">
      <alignment horizontal="center" vertical="center" wrapText="1"/>
    </xf>
    <xf numFmtId="4" fontId="46" fillId="0" borderId="0" xfId="0" applyNumberFormat="1" applyFont="1"/>
    <xf numFmtId="4" fontId="44" fillId="0" borderId="5" xfId="0" applyNumberFormat="1" applyFont="1" applyBorder="1" applyAlignment="1">
      <alignment horizontal="center" vertical="center"/>
    </xf>
    <xf numFmtId="4" fontId="8" fillId="2" borderId="3" xfId="0" applyNumberFormat="1" applyFont="1" applyFill="1" applyBorder="1" applyAlignment="1" applyProtection="1">
      <alignment horizontal="center" vertical="center" wrapText="1"/>
    </xf>
    <xf numFmtId="4" fontId="8" fillId="3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4" fontId="8" fillId="0" borderId="3" xfId="0" applyNumberFormat="1" applyFont="1" applyFill="1" applyBorder="1" applyAlignment="1" applyProtection="1">
      <alignment horizontal="center" vertical="center" wrapText="1"/>
    </xf>
    <xf numFmtId="4" fontId="34" fillId="2" borderId="4" xfId="2" applyNumberFormat="1" applyFont="1" applyFill="1" applyBorder="1" applyAlignment="1" applyProtection="1">
      <alignment horizontal="right" vertical="center" wrapText="1"/>
    </xf>
    <xf numFmtId="4" fontId="34" fillId="2" borderId="3" xfId="2" applyNumberFormat="1" applyFont="1" applyFill="1" applyBorder="1" applyAlignment="1" applyProtection="1">
      <alignment horizontal="right" vertical="center" wrapText="1"/>
    </xf>
    <xf numFmtId="0" fontId="48" fillId="0" borderId="0" xfId="0" applyFont="1"/>
    <xf numFmtId="4" fontId="50" fillId="0" borderId="0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vertical="center" wrapText="1"/>
    </xf>
    <xf numFmtId="4" fontId="6" fillId="2" borderId="3" xfId="0" applyNumberFormat="1" applyFont="1" applyFill="1" applyBorder="1" applyAlignment="1" applyProtection="1">
      <alignment horizontal="right" wrapText="1"/>
    </xf>
    <xf numFmtId="0" fontId="17" fillId="0" borderId="0" xfId="0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4" fontId="47" fillId="0" borderId="5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 applyProtection="1">
      <alignment horizontal="right" wrapText="1"/>
    </xf>
    <xf numFmtId="4" fontId="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4" fontId="16" fillId="0" borderId="0" xfId="0" applyNumberFormat="1" applyFont="1" applyAlignment="1">
      <alignment wrapText="1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 applyProtection="1">
      <alignment horizontal="right" wrapText="1"/>
    </xf>
    <xf numFmtId="4" fontId="8" fillId="13" borderId="3" xfId="0" applyNumberFormat="1" applyFont="1" applyFill="1" applyBorder="1" applyAlignment="1" applyProtection="1">
      <alignment horizontal="center" vertical="center" wrapText="1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4" fontId="34" fillId="2" borderId="9" xfId="15" applyNumberFormat="1" applyFont="1" applyFill="1" applyAlignment="1" applyProtection="1">
      <alignment horizontal="right" vertical="center" wrapText="1"/>
    </xf>
    <xf numFmtId="4" fontId="32" fillId="2" borderId="9" xfId="15" applyNumberFormat="1" applyFont="1" applyFill="1" applyAlignment="1" applyProtection="1">
      <alignment horizontal="right" vertical="center" wrapText="1"/>
    </xf>
    <xf numFmtId="4" fontId="34" fillId="2" borderId="3" xfId="17" applyNumberFormat="1" applyFont="1" applyFill="1" applyBorder="1" applyAlignment="1" applyProtection="1">
      <alignment horizontal="right" vertical="center" wrapText="1"/>
    </xf>
    <xf numFmtId="4" fontId="34" fillId="2" borderId="3" xfId="16" applyNumberFormat="1" applyFont="1" applyFill="1" applyBorder="1" applyAlignment="1" applyProtection="1">
      <alignment horizontal="right" vertical="center" wrapText="1"/>
    </xf>
    <xf numFmtId="4" fontId="32" fillId="2" borderId="3" xfId="16" applyNumberFormat="1" applyFont="1" applyFill="1" applyBorder="1" applyAlignment="1" applyProtection="1">
      <alignment horizontal="right" vertical="center" wrapText="1"/>
    </xf>
    <xf numFmtId="4" fontId="32" fillId="2" borderId="3" xfId="15" applyNumberFormat="1" applyFont="1" applyFill="1" applyBorder="1" applyAlignment="1" applyProtection="1">
      <alignment horizontal="right" vertical="center" wrapText="1"/>
    </xf>
    <xf numFmtId="4" fontId="32" fillId="2" borderId="29" xfId="15" applyNumberFormat="1" applyFont="1" applyFill="1" applyBorder="1" applyAlignment="1" applyProtection="1">
      <alignment horizontal="right" vertical="center" wrapText="1"/>
    </xf>
    <xf numFmtId="4" fontId="34" fillId="2" borderId="4" xfId="15" applyNumberFormat="1" applyFont="1" applyFill="1" applyBorder="1" applyAlignment="1" applyProtection="1">
      <alignment horizontal="right" vertical="center" wrapText="1"/>
    </xf>
    <xf numFmtId="0" fontId="11" fillId="2" borderId="2" xfId="16" applyNumberFormat="1" applyFont="1" applyFill="1" applyBorder="1" applyAlignment="1" applyProtection="1">
      <alignment horizontal="left" vertical="center" wrapText="1"/>
    </xf>
    <xf numFmtId="0" fontId="11" fillId="2" borderId="4" xfId="16" applyNumberFormat="1" applyFont="1" applyFill="1" applyBorder="1" applyAlignment="1" applyProtection="1">
      <alignment horizontal="left" vertical="center" wrapText="1"/>
    </xf>
    <xf numFmtId="4" fontId="34" fillId="2" borderId="3" xfId="15" applyNumberFormat="1" applyFont="1" applyFill="1" applyBorder="1" applyAlignment="1" applyProtection="1">
      <alignment horizontal="right" vertical="center" wrapText="1"/>
    </xf>
    <xf numFmtId="4" fontId="34" fillId="2" borderId="4" xfId="17" applyNumberFormat="1" applyFont="1" applyFill="1" applyBorder="1" applyAlignment="1" applyProtection="1">
      <alignment horizontal="right" vertical="center" wrapText="1"/>
    </xf>
    <xf numFmtId="4" fontId="34" fillId="2" borderId="4" xfId="16" applyNumberFormat="1" applyFont="1" applyFill="1" applyBorder="1" applyAlignment="1" applyProtection="1">
      <alignment horizontal="right" vertical="center" wrapText="1"/>
    </xf>
    <xf numFmtId="4" fontId="34" fillId="2" borderId="0" xfId="15" applyNumberFormat="1" applyFont="1" applyFill="1" applyBorder="1" applyAlignment="1" applyProtection="1">
      <alignment horizontal="right" vertical="center" wrapText="1"/>
    </xf>
    <xf numFmtId="4" fontId="34" fillId="2" borderId="28" xfId="15" applyNumberFormat="1" applyFont="1" applyFill="1" applyBorder="1" applyAlignment="1" applyProtection="1">
      <alignment horizontal="right" vertical="center" wrapText="1"/>
    </xf>
    <xf numFmtId="0" fontId="29" fillId="14" borderId="35" xfId="19" applyNumberFormat="1" applyBorder="1" applyAlignment="1" applyProtection="1">
      <alignment horizontal="center" vertical="center" wrapText="1"/>
    </xf>
    <xf numFmtId="0" fontId="29" fillId="14" borderId="36" xfId="19" applyNumberFormat="1" applyBorder="1" applyAlignment="1" applyProtection="1">
      <alignment horizontal="center" vertical="center" wrapText="1"/>
    </xf>
    <xf numFmtId="4" fontId="29" fillId="12" borderId="3" xfId="18" applyNumberFormat="1" applyBorder="1" applyAlignment="1" applyProtection="1">
      <alignment horizontal="center" vertical="center" wrapText="1"/>
    </xf>
    <xf numFmtId="4" fontId="6" fillId="2" borderId="9" xfId="15" applyNumberFormat="1" applyFont="1" applyFill="1" applyAlignment="1">
      <alignment horizontal="right"/>
    </xf>
    <xf numFmtId="0" fontId="8" fillId="2" borderId="9" xfId="15" applyFont="1" applyFill="1" applyAlignment="1">
      <alignment horizontal="left" vertical="center"/>
    </xf>
    <xf numFmtId="0" fontId="8" fillId="2" borderId="9" xfId="15" applyNumberFormat="1" applyFont="1" applyFill="1" applyAlignment="1" applyProtection="1">
      <alignment horizontal="left" vertical="center"/>
    </xf>
    <xf numFmtId="0" fontId="8" fillId="2" borderId="9" xfId="15" applyNumberFormat="1" applyFont="1" applyFill="1" applyAlignment="1" applyProtection="1">
      <alignment vertical="center" wrapText="1"/>
    </xf>
    <xf numFmtId="4" fontId="8" fillId="2" borderId="1" xfId="0" quotePrefix="1" applyNumberFormat="1" applyFont="1" applyFill="1" applyBorder="1" applyAlignment="1">
      <alignment horizontal="right"/>
    </xf>
    <xf numFmtId="4" fontId="8" fillId="2" borderId="3" xfId="0" quotePrefix="1" applyNumberFormat="1" applyFont="1" applyFill="1" applyBorder="1" applyAlignment="1">
      <alignment horizontal="right"/>
    </xf>
    <xf numFmtId="0" fontId="46" fillId="2" borderId="0" xfId="0" applyFont="1" applyFill="1"/>
    <xf numFmtId="4" fontId="46" fillId="2" borderId="0" xfId="0" applyNumberFormat="1" applyFont="1" applyFill="1"/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6" fillId="2" borderId="0" xfId="0" applyFont="1" applyFill="1" applyAlignment="1">
      <alignment wrapText="1"/>
    </xf>
    <xf numFmtId="4" fontId="16" fillId="2" borderId="0" xfId="0" applyNumberFormat="1" applyFont="1" applyFill="1" applyAlignment="1">
      <alignment wrapText="1"/>
    </xf>
    <xf numFmtId="4" fontId="8" fillId="2" borderId="3" xfId="0" applyNumberFormat="1" applyFont="1" applyFill="1" applyBorder="1" applyAlignment="1">
      <alignment horizontal="right"/>
    </xf>
    <xf numFmtId="0" fontId="17" fillId="2" borderId="0" xfId="0" quotePrefix="1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center" vertical="center" wrapText="1"/>
    </xf>
    <xf numFmtId="4" fontId="6" fillId="2" borderId="0" xfId="0" applyNumberFormat="1" applyFont="1" applyFill="1" applyBorder="1" applyAlignment="1" applyProtection="1"/>
    <xf numFmtId="0" fontId="55" fillId="0" borderId="0" xfId="0" applyFont="1" applyAlignment="1">
      <alignment horizontal="left" vertical="center" indent="5"/>
    </xf>
    <xf numFmtId="0" fontId="0" fillId="0" borderId="0" xfId="0" applyFont="1"/>
    <xf numFmtId="0" fontId="1" fillId="2" borderId="0" xfId="0" applyFont="1" applyFill="1"/>
    <xf numFmtId="0" fontId="29" fillId="2" borderId="3" xfId="15" applyNumberFormat="1" applyFill="1" applyBorder="1" applyAlignment="1" applyProtection="1">
      <alignment horizontal="left" vertical="center" wrapText="1"/>
    </xf>
    <xf numFmtId="4" fontId="29" fillId="2" borderId="38" xfId="15" applyNumberFormat="1" applyFill="1" applyBorder="1" applyAlignment="1">
      <alignment horizontal="right"/>
    </xf>
    <xf numFmtId="4" fontId="29" fillId="2" borderId="3" xfId="15" applyNumberFormat="1" applyFill="1" applyBorder="1" applyAlignment="1">
      <alignment horizontal="right"/>
    </xf>
    <xf numFmtId="0" fontId="29" fillId="2" borderId="38" xfId="15" applyNumberFormat="1" applyFill="1" applyBorder="1" applyAlignment="1" applyProtection="1">
      <alignment horizontal="left" vertical="center" wrapText="1"/>
    </xf>
    <xf numFmtId="4" fontId="21" fillId="17" borderId="3" xfId="13" applyNumberFormat="1" applyFill="1" applyBorder="1" applyAlignment="1">
      <alignment horizontal="right"/>
    </xf>
    <xf numFmtId="0" fontId="21" fillId="17" borderId="39" xfId="13" applyFill="1" applyBorder="1" applyAlignment="1">
      <alignment horizontal="left" vertical="center"/>
    </xf>
    <xf numFmtId="0" fontId="21" fillId="17" borderId="40" xfId="13" applyNumberFormat="1" applyFill="1" applyBorder="1" applyAlignment="1" applyProtection="1">
      <alignment vertical="center" wrapText="1"/>
    </xf>
    <xf numFmtId="0" fontId="21" fillId="17" borderId="3" xfId="13" applyNumberFormat="1" applyFill="1" applyBorder="1" applyAlignment="1" applyProtection="1">
      <alignment horizontal="left" vertical="center"/>
    </xf>
    <xf numFmtId="4" fontId="21" fillId="17" borderId="40" xfId="13" applyNumberFormat="1" applyFill="1" applyBorder="1" applyAlignment="1">
      <alignment horizontal="right"/>
    </xf>
    <xf numFmtId="0" fontId="1" fillId="2" borderId="3" xfId="15" applyNumberFormat="1" applyFont="1" applyFill="1" applyBorder="1" applyAlignment="1" applyProtection="1">
      <alignment horizontal="left" vertical="center" wrapText="1"/>
    </xf>
    <xf numFmtId="4" fontId="44" fillId="2" borderId="3" xfId="15" applyNumberFormat="1" applyFont="1" applyFill="1" applyBorder="1" applyAlignment="1" applyProtection="1">
      <alignment horizontal="right" vertical="center" wrapText="1"/>
    </xf>
    <xf numFmtId="0" fontId="8" fillId="2" borderId="41" xfId="15" applyNumberFormat="1" applyFont="1" applyFill="1" applyBorder="1" applyAlignment="1" applyProtection="1">
      <alignment horizontal="left" vertical="center" wrapText="1"/>
    </xf>
    <xf numFmtId="4" fontId="44" fillId="2" borderId="43" xfId="15" applyNumberFormat="1" applyFont="1" applyFill="1" applyBorder="1" applyAlignment="1" applyProtection="1">
      <alignment horizontal="right" vertical="center" wrapText="1"/>
    </xf>
    <xf numFmtId="4" fontId="6" fillId="2" borderId="3" xfId="15" applyNumberFormat="1" applyFont="1" applyFill="1" applyBorder="1" applyAlignment="1">
      <alignment horizontal="right"/>
    </xf>
    <xf numFmtId="4" fontId="6" fillId="2" borderId="44" xfId="15" applyNumberFormat="1" applyFont="1" applyFill="1" applyBorder="1" applyAlignment="1">
      <alignment horizontal="right"/>
    </xf>
    <xf numFmtId="0" fontId="1" fillId="2" borderId="3" xfId="15" applyNumberFormat="1" applyFont="1" applyFill="1" applyBorder="1" applyAlignment="1" applyProtection="1">
      <alignment horizontal="center" vertical="center" wrapText="1"/>
    </xf>
    <xf numFmtId="0" fontId="8" fillId="2" borderId="42" xfId="15" applyNumberFormat="1" applyFont="1" applyFill="1" applyBorder="1" applyAlignment="1" applyProtection="1">
      <alignment horizontal="left" vertical="center" wrapText="1"/>
    </xf>
    <xf numFmtId="0" fontId="1" fillId="2" borderId="45" xfId="15" applyNumberFormat="1" applyFont="1" applyFill="1" applyBorder="1" applyAlignment="1" applyProtection="1">
      <alignment horizontal="center" vertical="center" wrapText="1"/>
    </xf>
    <xf numFmtId="0" fontId="8" fillId="2" borderId="3" xfId="15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vertical="center" wrapText="1"/>
    </xf>
    <xf numFmtId="0" fontId="29" fillId="2" borderId="0" xfId="19" applyFill="1"/>
    <xf numFmtId="4" fontId="0" fillId="12" borderId="3" xfId="18" applyNumberFormat="1" applyFont="1" applyBorder="1" applyAlignment="1" applyProtection="1">
      <alignment horizontal="center" vertical="center" wrapText="1"/>
    </xf>
    <xf numFmtId="4" fontId="29" fillId="2" borderId="4" xfId="19" applyNumberFormat="1" applyFill="1" applyBorder="1" applyAlignment="1" applyProtection="1">
      <alignment horizontal="right" vertical="center" wrapText="1"/>
    </xf>
    <xf numFmtId="4" fontId="29" fillId="15" borderId="3" xfId="20" applyNumberFormat="1" applyBorder="1" applyAlignment="1" applyProtection="1">
      <alignment horizontal="right" vertical="center" wrapText="1"/>
    </xf>
    <xf numFmtId="4" fontId="29" fillId="2" borderId="3" xfId="18" applyNumberFormat="1" applyFill="1" applyBorder="1" applyAlignment="1" applyProtection="1">
      <alignment horizontal="right" vertical="center" wrapText="1"/>
    </xf>
    <xf numFmtId="0" fontId="0" fillId="2" borderId="0" xfId="0" applyFill="1"/>
    <xf numFmtId="0" fontId="48" fillId="2" borderId="0" xfId="0" applyFont="1" applyFill="1"/>
    <xf numFmtId="0" fontId="49" fillId="2" borderId="0" xfId="0" applyFont="1" applyFill="1"/>
    <xf numFmtId="0" fontId="41" fillId="0" borderId="0" xfId="0" applyFont="1"/>
    <xf numFmtId="0" fontId="57" fillId="0" borderId="0" xfId="0" applyNumberFormat="1" applyFont="1" applyFill="1" applyBorder="1" applyAlignment="1" applyProtection="1">
      <alignment horizontal="center" vertical="center"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1" fillId="2" borderId="3" xfId="21" applyNumberFormat="1" applyFont="1" applyFill="1" applyBorder="1" applyAlignment="1" applyProtection="1">
      <alignment horizontal="left" vertical="center" wrapText="1"/>
    </xf>
    <xf numFmtId="0" fontId="54" fillId="2" borderId="3" xfId="15" applyNumberFormat="1" applyFont="1" applyFill="1" applyBorder="1" applyAlignment="1" applyProtection="1">
      <alignment vertical="center" wrapText="1"/>
    </xf>
    <xf numFmtId="0" fontId="53" fillId="2" borderId="3" xfId="0" quotePrefix="1" applyFont="1" applyFill="1" applyBorder="1" applyAlignment="1">
      <alignment horizontal="left" vertical="center"/>
    </xf>
    <xf numFmtId="0" fontId="53" fillId="2" borderId="3" xfId="0" quotePrefix="1" applyFont="1" applyFill="1" applyBorder="1" applyAlignment="1">
      <alignment horizontal="left" vertical="center" wrapText="1"/>
    </xf>
    <xf numFmtId="0" fontId="54" fillId="9" borderId="9" xfId="15" applyNumberFormat="1" applyFont="1" applyAlignment="1" applyProtection="1">
      <alignment horizontal="left" vertical="center" wrapText="1"/>
    </xf>
    <xf numFmtId="3" fontId="43" fillId="9" borderId="9" xfId="15" applyNumberFormat="1" applyFont="1" applyAlignment="1">
      <alignment horizontal="right"/>
    </xf>
    <xf numFmtId="3" fontId="43" fillId="2" borderId="3" xfId="0" applyNumberFormat="1" applyFont="1" applyFill="1" applyBorder="1" applyAlignment="1">
      <alignment horizontal="right"/>
    </xf>
    <xf numFmtId="0" fontId="54" fillId="0" borderId="3" xfId="0" applyNumberFormat="1" applyFont="1" applyFill="1" applyBorder="1" applyAlignment="1" applyProtection="1">
      <alignment horizontal="left" vertical="center" wrapText="1"/>
    </xf>
    <xf numFmtId="0" fontId="59" fillId="0" borderId="0" xfId="0" applyFont="1"/>
    <xf numFmtId="0" fontId="54" fillId="2" borderId="31" xfId="15" applyNumberFormat="1" applyFont="1" applyFill="1" applyBorder="1" applyAlignment="1" applyProtection="1">
      <alignment vertical="center" wrapText="1"/>
    </xf>
    <xf numFmtId="0" fontId="41" fillId="0" borderId="0" xfId="0" quotePrefix="1" applyFont="1"/>
    <xf numFmtId="4" fontId="58" fillId="2" borderId="3" xfId="0" applyNumberFormat="1" applyFont="1" applyFill="1" applyBorder="1" applyAlignment="1">
      <alignment horizontal="right"/>
    </xf>
    <xf numFmtId="4" fontId="1" fillId="2" borderId="3" xfId="21" applyNumberFormat="1" applyFont="1" applyFill="1" applyBorder="1" applyAlignment="1" applyProtection="1">
      <alignment horizontal="right" vertical="center" wrapText="1"/>
    </xf>
    <xf numFmtId="4" fontId="54" fillId="2" borderId="3" xfId="15" applyNumberFormat="1" applyFont="1" applyFill="1" applyBorder="1" applyAlignment="1" applyProtection="1">
      <alignment horizontal="right" vertical="center" wrapText="1"/>
    </xf>
    <xf numFmtId="4" fontId="60" fillId="2" borderId="3" xfId="0" applyNumberFormat="1" applyFont="1" applyFill="1" applyBorder="1" applyAlignment="1">
      <alignment horizontal="right" vertical="center"/>
    </xf>
    <xf numFmtId="4" fontId="54" fillId="2" borderId="3" xfId="15" applyNumberFormat="1" applyFont="1" applyFill="1" applyBorder="1" applyAlignment="1">
      <alignment horizontal="right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33" fillId="2" borderId="3" xfId="2" applyNumberFormat="1" applyFont="1" applyFill="1" applyBorder="1" applyAlignment="1" applyProtection="1">
      <alignment horizontal="left" vertical="center" wrapText="1"/>
    </xf>
    <xf numFmtId="0" fontId="33" fillId="2" borderId="2" xfId="2" applyNumberFormat="1" applyFont="1" applyFill="1" applyBorder="1" applyAlignment="1" applyProtection="1">
      <alignment horizontal="left" vertical="center" wrapText="1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33" fillId="2" borderId="2" xfId="2" applyNumberFormat="1" applyFont="1" applyFill="1" applyBorder="1" applyAlignment="1" applyProtection="1">
      <alignment horizontal="left" vertical="center" wrapText="1"/>
    </xf>
    <xf numFmtId="0" fontId="33" fillId="2" borderId="3" xfId="2" applyNumberFormat="1" applyFont="1" applyFill="1" applyBorder="1" applyAlignment="1" applyProtection="1">
      <alignment horizontal="left" vertical="center" wrapText="1"/>
    </xf>
    <xf numFmtId="0" fontId="31" fillId="2" borderId="1" xfId="16" applyNumberFormat="1" applyFont="1" applyFill="1" applyBorder="1" applyAlignment="1" applyProtection="1">
      <alignment horizontal="left" vertical="center" wrapText="1"/>
    </xf>
    <xf numFmtId="0" fontId="31" fillId="2" borderId="4" xfId="16" applyNumberFormat="1" applyFont="1" applyFill="1" applyBorder="1" applyAlignment="1" applyProtection="1">
      <alignment horizontal="left" vertical="center" wrapText="1"/>
    </xf>
    <xf numFmtId="0" fontId="31" fillId="2" borderId="2" xfId="16" applyNumberFormat="1" applyFont="1" applyFill="1" applyBorder="1" applyAlignment="1" applyProtection="1">
      <alignment horizontal="left" vertical="center" wrapText="1"/>
    </xf>
    <xf numFmtId="0" fontId="34" fillId="2" borderId="1" xfId="2" applyNumberFormat="1" applyFont="1" applyFill="1" applyBorder="1" applyAlignment="1" applyProtection="1">
      <alignment horizontal="left" vertical="center" wrapText="1"/>
    </xf>
    <xf numFmtId="0" fontId="34" fillId="2" borderId="4" xfId="2" applyNumberFormat="1" applyFont="1" applyFill="1" applyBorder="1" applyAlignment="1" applyProtection="1">
      <alignment horizontal="left" vertical="center" wrapText="1"/>
    </xf>
    <xf numFmtId="0" fontId="34" fillId="2" borderId="2" xfId="2" applyNumberFormat="1" applyFont="1" applyFill="1" applyBorder="1" applyAlignment="1" applyProtection="1">
      <alignment horizontal="left" vertical="center" wrapText="1"/>
    </xf>
    <xf numFmtId="0" fontId="61" fillId="0" borderId="0" xfId="0" applyFont="1"/>
    <xf numFmtId="4" fontId="29" fillId="11" borderId="3" xfId="17" applyNumberFormat="1" applyBorder="1" applyAlignment="1" applyProtection="1">
      <alignment horizontal="right" vertical="center" wrapText="1"/>
    </xf>
    <xf numFmtId="4" fontId="29" fillId="19" borderId="3" xfId="23" applyNumberFormat="1" applyBorder="1" applyAlignment="1" applyProtection="1">
      <alignment horizontal="right" vertical="center" wrapText="1"/>
    </xf>
    <xf numFmtId="4" fontId="32" fillId="2" borderId="30" xfId="15" applyNumberFormat="1" applyFont="1" applyFill="1" applyBorder="1" applyAlignment="1" applyProtection="1">
      <alignment horizontal="right" vertical="center" wrapText="1"/>
    </xf>
    <xf numFmtId="4" fontId="32" fillId="2" borderId="4" xfId="15" applyNumberFormat="1" applyFont="1" applyFill="1" applyBorder="1" applyAlignment="1" applyProtection="1">
      <alignment horizontal="right" vertical="center" wrapText="1"/>
    </xf>
    <xf numFmtId="4" fontId="61" fillId="19" borderId="3" xfId="23" applyNumberFormat="1" applyFont="1" applyBorder="1" applyAlignment="1" applyProtection="1">
      <alignment horizontal="right" vertical="center" wrapText="1"/>
    </xf>
    <xf numFmtId="4" fontId="61" fillId="11" borderId="3" xfId="17" applyNumberFormat="1" applyFont="1" applyBorder="1" applyAlignment="1" applyProtection="1">
      <alignment horizontal="right" vertical="center" wrapText="1"/>
    </xf>
    <xf numFmtId="0" fontId="61" fillId="2" borderId="0" xfId="0" applyFont="1" applyFill="1"/>
    <xf numFmtId="0" fontId="0" fillId="0" borderId="5" xfId="0" applyBorder="1"/>
    <xf numFmtId="4" fontId="29" fillId="18" borderId="3" xfId="22" applyNumberFormat="1" applyBorder="1" applyAlignment="1" applyProtection="1">
      <alignment horizontal="right" vertical="center" wrapText="1"/>
    </xf>
    <xf numFmtId="0" fontId="33" fillId="2" borderId="1" xfId="2" applyNumberFormat="1" applyFont="1" applyFill="1" applyBorder="1" applyAlignment="1" applyProtection="1">
      <alignment horizontal="center" vertical="center" wrapText="1"/>
    </xf>
    <xf numFmtId="0" fontId="33" fillId="2" borderId="2" xfId="2" applyNumberFormat="1" applyFont="1" applyFill="1" applyBorder="1" applyAlignment="1" applyProtection="1">
      <alignment horizontal="center" vertical="center" wrapText="1"/>
    </xf>
    <xf numFmtId="0" fontId="33" fillId="2" borderId="4" xfId="2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3" xfId="0" applyBorder="1"/>
    <xf numFmtId="4" fontId="32" fillId="2" borderId="42" xfId="15" applyNumberFormat="1" applyFont="1" applyFill="1" applyBorder="1" applyAlignment="1" applyProtection="1">
      <alignment horizontal="right" vertical="center" wrapText="1"/>
    </xf>
    <xf numFmtId="4" fontId="32" fillId="2" borderId="44" xfId="15" applyNumberFormat="1" applyFont="1" applyFill="1" applyBorder="1" applyAlignment="1" applyProtection="1">
      <alignment horizontal="right" vertical="center" wrapText="1"/>
    </xf>
    <xf numFmtId="4" fontId="32" fillId="2" borderId="47" xfId="15" applyNumberFormat="1" applyFont="1" applyFill="1" applyBorder="1" applyAlignment="1" applyProtection="1">
      <alignment horizontal="right" vertical="center" wrapText="1"/>
    </xf>
    <xf numFmtId="4" fontId="29" fillId="20" borderId="4" xfId="24" applyNumberFormat="1" applyBorder="1" applyAlignment="1" applyProtection="1">
      <alignment horizontal="right" vertical="center" wrapText="1"/>
    </xf>
    <xf numFmtId="4" fontId="0" fillId="0" borderId="3" xfId="0" applyNumberFormat="1" applyBorder="1"/>
    <xf numFmtId="0" fontId="61" fillId="11" borderId="1" xfId="17" applyNumberFormat="1" applyFont="1" applyBorder="1" applyAlignment="1" applyProtection="1">
      <alignment horizontal="left" vertical="center" wrapText="1"/>
    </xf>
    <xf numFmtId="0" fontId="61" fillId="11" borderId="4" xfId="17" applyNumberFormat="1" applyFont="1" applyBorder="1" applyAlignment="1" applyProtection="1">
      <alignment horizontal="left" vertical="center" wrapText="1"/>
    </xf>
    <xf numFmtId="0" fontId="61" fillId="0" borderId="0" xfId="0" applyFont="1" applyAlignment="1">
      <alignment horizontal="left"/>
    </xf>
    <xf numFmtId="4" fontId="32" fillId="2" borderId="3" xfId="2" applyNumberFormat="1" applyFont="1" applyFill="1" applyBorder="1" applyAlignment="1" applyProtection="1">
      <alignment horizontal="right" vertical="center" wrapText="1"/>
    </xf>
    <xf numFmtId="0" fontId="30" fillId="2" borderId="1" xfId="2" applyNumberFormat="1" applyFont="1" applyFill="1" applyBorder="1" applyAlignment="1" applyProtection="1">
      <alignment horizontal="left" vertical="center" wrapText="1"/>
    </xf>
    <xf numFmtId="0" fontId="30" fillId="2" borderId="4" xfId="2" applyNumberFormat="1" applyFont="1" applyFill="1" applyBorder="1" applyAlignment="1" applyProtection="1">
      <alignment horizontal="left" vertical="center" wrapText="1"/>
    </xf>
    <xf numFmtId="4" fontId="29" fillId="21" borderId="3" xfId="25" applyNumberFormat="1" applyBorder="1" applyAlignment="1" applyProtection="1">
      <alignment horizontal="right" vertical="center" wrapText="1"/>
    </xf>
    <xf numFmtId="0" fontId="33" fillId="2" borderId="1" xfId="2" applyNumberFormat="1" applyFont="1" applyFill="1" applyBorder="1" applyAlignment="1" applyProtection="1">
      <alignment vertical="center" wrapText="1"/>
    </xf>
    <xf numFmtId="4" fontId="34" fillId="2" borderId="3" xfId="16" applyNumberFormat="1" applyFont="1" applyFill="1" applyBorder="1" applyAlignment="1" applyProtection="1">
      <alignment horizontal="left" vertical="center" wrapText="1"/>
    </xf>
    <xf numFmtId="4" fontId="29" fillId="15" borderId="4" xfId="20" applyNumberFormat="1" applyBorder="1" applyAlignment="1" applyProtection="1">
      <alignment horizontal="right" vertical="center" wrapText="1"/>
    </xf>
    <xf numFmtId="4" fontId="29" fillId="18" borderId="4" xfId="22" applyNumberFormat="1" applyBorder="1" applyAlignment="1" applyProtection="1">
      <alignment horizontal="right" vertical="center" wrapText="1"/>
    </xf>
    <xf numFmtId="4" fontId="32" fillId="2" borderId="4" xfId="16" applyNumberFormat="1" applyFont="1" applyFill="1" applyBorder="1" applyAlignment="1" applyProtection="1">
      <alignment horizontal="right" vertical="center" wrapText="1"/>
    </xf>
    <xf numFmtId="0" fontId="49" fillId="0" borderId="0" xfId="0" applyFont="1"/>
    <xf numFmtId="4" fontId="32" fillId="2" borderId="28" xfId="15" applyNumberFormat="1" applyFont="1" applyFill="1" applyBorder="1" applyAlignment="1" applyProtection="1">
      <alignment horizontal="right" vertical="center" wrapText="1"/>
    </xf>
    <xf numFmtId="4" fontId="32" fillId="2" borderId="4" xfId="17" applyNumberFormat="1" applyFont="1" applyFill="1" applyBorder="1" applyAlignment="1" applyProtection="1">
      <alignment horizontal="right" vertical="center" wrapText="1"/>
    </xf>
    <xf numFmtId="4" fontId="29" fillId="20" borderId="3" xfId="24" applyNumberFormat="1" applyBorder="1" applyAlignment="1" applyProtection="1">
      <alignment horizontal="right" vertical="center" wrapText="1"/>
    </xf>
    <xf numFmtId="4" fontId="58" fillId="0" borderId="0" xfId="0" applyNumberFormat="1" applyFont="1" applyFill="1" applyBorder="1" applyAlignment="1" applyProtection="1">
      <alignment vertical="center" wrapText="1"/>
    </xf>
    <xf numFmtId="4" fontId="0" fillId="14" borderId="36" xfId="19" applyNumberFormat="1" applyFont="1" applyBorder="1" applyAlignment="1" applyProtection="1">
      <alignment horizontal="center" vertical="center" wrapText="1"/>
    </xf>
    <xf numFmtId="4" fontId="4" fillId="2" borderId="0" xfId="0" applyNumberFormat="1" applyFont="1" applyFill="1" applyBorder="1" applyAlignment="1" applyProtection="1">
      <alignment vertical="center" wrapText="1"/>
    </xf>
    <xf numFmtId="4" fontId="43" fillId="9" borderId="9" xfId="15" applyNumberFormat="1" applyFont="1" applyAlignment="1">
      <alignment horizontal="right"/>
    </xf>
    <xf numFmtId="4" fontId="43" fillId="2" borderId="3" xfId="0" applyNumberFormat="1" applyFont="1" applyFill="1" applyBorder="1" applyAlignment="1" applyProtection="1">
      <alignment horizontal="right" wrapText="1"/>
    </xf>
    <xf numFmtId="4" fontId="61" fillId="0" borderId="3" xfId="0" applyNumberFormat="1" applyFont="1" applyBorder="1"/>
    <xf numFmtId="4" fontId="29" fillId="14" borderId="37" xfId="19" applyNumberFormat="1" applyBorder="1" applyAlignment="1" applyProtection="1">
      <alignment horizontal="center" vertical="center" wrapText="1"/>
    </xf>
    <xf numFmtId="0" fontId="0" fillId="0" borderId="0" xfId="0"/>
    <xf numFmtId="4" fontId="58" fillId="2" borderId="3" xfId="0" applyNumberFormat="1" applyFont="1" applyFill="1" applyBorder="1" applyAlignment="1">
      <alignment horizontal="right"/>
    </xf>
    <xf numFmtId="4" fontId="1" fillId="2" borderId="3" xfId="21" applyNumberFormat="1" applyFont="1" applyFill="1" applyBorder="1" applyAlignment="1" applyProtection="1">
      <alignment horizontal="right" vertical="center" wrapText="1"/>
    </xf>
    <xf numFmtId="0" fontId="38" fillId="0" borderId="0" xfId="0" applyFont="1" applyAlignment="1">
      <alignment vertical="center"/>
    </xf>
    <xf numFmtId="0" fontId="63" fillId="0" borderId="0" xfId="0" applyFont="1"/>
    <xf numFmtId="0" fontId="37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/>
    </xf>
    <xf numFmtId="0" fontId="51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8" fillId="2" borderId="1" xfId="0" quotePrefix="1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8" fillId="4" borderId="1" xfId="0" applyNumberFormat="1" applyFont="1" applyFill="1" applyBorder="1" applyAlignment="1" applyProtection="1">
      <alignment horizontal="left" vertical="center" wrapText="1"/>
    </xf>
    <xf numFmtId="0" fontId="8" fillId="4" borderId="2" xfId="0" applyNumberFormat="1" applyFont="1" applyFill="1" applyBorder="1" applyAlignment="1" applyProtection="1">
      <alignment horizontal="left" vertical="center" wrapText="1"/>
    </xf>
    <xf numFmtId="0" fontId="8" fillId="4" borderId="4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2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46" fillId="0" borderId="2" xfId="0" applyFont="1" applyBorder="1" applyAlignment="1">
      <alignment horizontal="left" vertical="center" wrapText="1"/>
    </xf>
    <xf numFmtId="0" fontId="46" fillId="0" borderId="4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56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vertical="center" wrapText="1"/>
    </xf>
    <xf numFmtId="0" fontId="6" fillId="3" borderId="2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8" fillId="0" borderId="1" xfId="0" quotePrefix="1" applyFont="1" applyFill="1" applyBorder="1" applyAlignment="1">
      <alignment horizontal="left" vertical="center"/>
    </xf>
    <xf numFmtId="0" fontId="8" fillId="0" borderId="1" xfId="0" quotePrefix="1" applyNumberFormat="1" applyFont="1" applyFill="1" applyBorder="1" applyAlignment="1" applyProtection="1">
      <alignment horizontal="left" vertical="center" wrapText="1"/>
    </xf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2" fillId="2" borderId="1" xfId="16" applyNumberFormat="1" applyFont="1" applyFill="1" applyBorder="1" applyAlignment="1" applyProtection="1">
      <alignment horizontal="left" vertical="center" wrapText="1"/>
    </xf>
    <xf numFmtId="0" fontId="32" fillId="2" borderId="4" xfId="16" applyNumberFormat="1" applyFont="1" applyFill="1" applyBorder="1" applyAlignment="1" applyProtection="1">
      <alignment horizontal="left" vertical="center" wrapText="1"/>
    </xf>
    <xf numFmtId="0" fontId="32" fillId="2" borderId="2" xfId="16" applyNumberFormat="1" applyFont="1" applyFill="1" applyBorder="1" applyAlignment="1" applyProtection="1">
      <alignment horizontal="left" vertical="center" wrapText="1"/>
    </xf>
    <xf numFmtId="0" fontId="32" fillId="2" borderId="15" xfId="15" applyNumberFormat="1" applyFont="1" applyFill="1" applyBorder="1" applyAlignment="1" applyProtection="1">
      <alignment horizontal="left" vertical="center" wrapText="1"/>
    </xf>
    <xf numFmtId="0" fontId="32" fillId="2" borderId="16" xfId="15" applyNumberFormat="1" applyFont="1" applyFill="1" applyBorder="1" applyAlignment="1" applyProtection="1">
      <alignment horizontal="left" vertical="center" wrapText="1"/>
    </xf>
    <xf numFmtId="0" fontId="32" fillId="2" borderId="24" xfId="15" applyNumberFormat="1" applyFont="1" applyFill="1" applyBorder="1" applyAlignment="1" applyProtection="1">
      <alignment horizontal="left" vertical="center" wrapText="1"/>
    </xf>
    <xf numFmtId="0" fontId="34" fillId="2" borderId="1" xfId="2" applyNumberFormat="1" applyFont="1" applyFill="1" applyBorder="1" applyAlignment="1" applyProtection="1">
      <alignment horizontal="left" vertical="center" wrapText="1"/>
    </xf>
    <xf numFmtId="0" fontId="34" fillId="2" borderId="4" xfId="2" applyNumberFormat="1" applyFont="1" applyFill="1" applyBorder="1" applyAlignment="1" applyProtection="1">
      <alignment horizontal="left" vertical="center" wrapText="1"/>
    </xf>
    <xf numFmtId="0" fontId="34" fillId="2" borderId="3" xfId="2" applyNumberFormat="1" applyFont="1" applyFill="1" applyBorder="1" applyAlignment="1" applyProtection="1">
      <alignment horizontal="left" vertical="center" wrapText="1"/>
    </xf>
    <xf numFmtId="0" fontId="33" fillId="2" borderId="1" xfId="2" applyNumberFormat="1" applyFont="1" applyFill="1" applyBorder="1" applyAlignment="1" applyProtection="1">
      <alignment horizontal="left" vertical="center" wrapText="1"/>
    </xf>
    <xf numFmtId="0" fontId="33" fillId="2" borderId="2" xfId="2" applyNumberFormat="1" applyFont="1" applyFill="1" applyBorder="1" applyAlignment="1" applyProtection="1">
      <alignment horizontal="left" vertical="center" wrapText="1"/>
    </xf>
    <xf numFmtId="0" fontId="33" fillId="2" borderId="4" xfId="2" applyNumberFormat="1" applyFont="1" applyFill="1" applyBorder="1" applyAlignment="1" applyProtection="1">
      <alignment horizontal="left" vertical="center" wrapText="1"/>
    </xf>
    <xf numFmtId="0" fontId="34" fillId="2" borderId="2" xfId="2" applyNumberFormat="1" applyFont="1" applyFill="1" applyBorder="1" applyAlignment="1" applyProtection="1">
      <alignment horizontal="left" vertical="center" wrapText="1"/>
    </xf>
    <xf numFmtId="0" fontId="32" fillId="2" borderId="25" xfId="15" applyNumberFormat="1" applyFont="1" applyFill="1" applyBorder="1" applyAlignment="1" applyProtection="1">
      <alignment horizontal="left" vertical="center" wrapText="1"/>
    </xf>
    <xf numFmtId="0" fontId="32" fillId="2" borderId="23" xfId="15" applyNumberFormat="1" applyFont="1" applyFill="1" applyBorder="1" applyAlignment="1" applyProtection="1">
      <alignment horizontal="left" vertical="center" wrapText="1"/>
    </xf>
    <xf numFmtId="0" fontId="32" fillId="2" borderId="2" xfId="15" applyNumberFormat="1" applyFont="1" applyFill="1" applyBorder="1" applyAlignment="1" applyProtection="1">
      <alignment horizontal="left" vertical="center" wrapText="1"/>
    </xf>
    <xf numFmtId="0" fontId="32" fillId="2" borderId="9" xfId="15" applyNumberFormat="1" applyFont="1" applyFill="1" applyAlignment="1" applyProtection="1">
      <alignment horizontal="left" vertical="center" wrapText="1"/>
    </xf>
    <xf numFmtId="0" fontId="31" fillId="2" borderId="3" xfId="16" applyNumberFormat="1" applyFont="1" applyFill="1" applyBorder="1" applyAlignment="1" applyProtection="1">
      <alignment horizontal="left" vertical="center" wrapText="1"/>
    </xf>
    <xf numFmtId="0" fontId="30" fillId="2" borderId="15" xfId="15" applyNumberFormat="1" applyFont="1" applyFill="1" applyBorder="1" applyAlignment="1" applyProtection="1">
      <alignment horizontal="left" vertical="center" wrapText="1"/>
    </xf>
    <xf numFmtId="0" fontId="30" fillId="2" borderId="16" xfId="15" applyNumberFormat="1" applyFont="1" applyFill="1" applyBorder="1" applyAlignment="1" applyProtection="1">
      <alignment horizontal="left" vertical="center" wrapText="1"/>
    </xf>
    <xf numFmtId="0" fontId="30" fillId="2" borderId="24" xfId="15" applyNumberFormat="1" applyFont="1" applyFill="1" applyBorder="1" applyAlignment="1" applyProtection="1">
      <alignment horizontal="left" vertical="center" wrapText="1"/>
    </xf>
    <xf numFmtId="0" fontId="29" fillId="18" borderId="3" xfId="22" applyNumberFormat="1" applyBorder="1" applyAlignment="1" applyProtection="1">
      <alignment horizontal="left" vertical="center" wrapText="1"/>
    </xf>
    <xf numFmtId="0" fontId="29" fillId="11" borderId="3" xfId="17" applyNumberFormat="1" applyBorder="1" applyAlignment="1" applyProtection="1">
      <alignment horizontal="left" vertical="center" wrapText="1"/>
    </xf>
    <xf numFmtId="0" fontId="31" fillId="2" borderId="3" xfId="17" applyNumberFormat="1" applyFont="1" applyFill="1" applyBorder="1" applyAlignment="1" applyProtection="1">
      <alignment horizontal="left" vertical="center" wrapText="1"/>
    </xf>
    <xf numFmtId="0" fontId="33" fillId="2" borderId="2" xfId="2" applyNumberFormat="1" applyFont="1" applyFill="1" applyBorder="1" applyAlignment="1" applyProtection="1">
      <alignment horizontal="center" vertical="center" wrapText="1"/>
    </xf>
    <xf numFmtId="0" fontId="33" fillId="2" borderId="4" xfId="2" applyNumberFormat="1" applyFont="1" applyFill="1" applyBorder="1" applyAlignment="1" applyProtection="1">
      <alignment horizontal="center" vertical="center" wrapText="1"/>
    </xf>
    <xf numFmtId="0" fontId="62" fillId="2" borderId="1" xfId="16" applyNumberFormat="1" applyFont="1" applyFill="1" applyBorder="1" applyAlignment="1" applyProtection="1">
      <alignment horizontal="left" vertical="center" wrapText="1"/>
    </xf>
    <xf numFmtId="0" fontId="62" fillId="2" borderId="4" xfId="16" applyNumberFormat="1" applyFont="1" applyFill="1" applyBorder="1" applyAlignment="1" applyProtection="1">
      <alignment horizontal="left" vertical="center" wrapText="1"/>
    </xf>
    <xf numFmtId="0" fontId="62" fillId="2" borderId="1" xfId="16" applyNumberFormat="1" applyFont="1" applyFill="1" applyBorder="1" applyAlignment="1" applyProtection="1">
      <alignment horizontal="center" vertical="center" wrapText="1"/>
    </xf>
    <xf numFmtId="0" fontId="62" fillId="2" borderId="2" xfId="16" applyNumberFormat="1" applyFont="1" applyFill="1" applyBorder="1" applyAlignment="1" applyProtection="1">
      <alignment horizontal="center" vertical="center" wrapText="1"/>
    </xf>
    <xf numFmtId="0" fontId="62" fillId="2" borderId="4" xfId="16" applyNumberFormat="1" applyFont="1" applyFill="1" applyBorder="1" applyAlignment="1" applyProtection="1">
      <alignment horizontal="center" vertical="center" wrapText="1"/>
    </xf>
    <xf numFmtId="0" fontId="33" fillId="2" borderId="1" xfId="2" applyNumberFormat="1" applyFont="1" applyFill="1" applyBorder="1" applyAlignment="1" applyProtection="1">
      <alignment horizontal="center" vertical="center" wrapText="1"/>
    </xf>
    <xf numFmtId="0" fontId="34" fillId="2" borderId="1" xfId="2" applyNumberFormat="1" applyFont="1" applyFill="1" applyBorder="1" applyAlignment="1" applyProtection="1">
      <alignment horizontal="center" vertical="center" wrapText="1"/>
    </xf>
    <xf numFmtId="0" fontId="34" fillId="2" borderId="2" xfId="2" applyNumberFormat="1" applyFont="1" applyFill="1" applyBorder="1" applyAlignment="1" applyProtection="1">
      <alignment horizontal="center" vertical="center" wrapText="1"/>
    </xf>
    <xf numFmtId="0" fontId="34" fillId="2" borderId="4" xfId="2" applyNumberFormat="1" applyFont="1" applyFill="1" applyBorder="1" applyAlignment="1" applyProtection="1">
      <alignment horizontal="center" vertical="center" wrapText="1"/>
    </xf>
    <xf numFmtId="0" fontId="29" fillId="15" borderId="1" xfId="20" applyNumberFormat="1" applyBorder="1" applyAlignment="1" applyProtection="1">
      <alignment horizontal="left" vertical="center" wrapText="1"/>
    </xf>
    <xf numFmtId="0" fontId="29" fillId="15" borderId="4" xfId="20" applyNumberFormat="1" applyBorder="1" applyAlignment="1" applyProtection="1">
      <alignment horizontal="left" vertical="center" wrapText="1"/>
    </xf>
    <xf numFmtId="0" fontId="29" fillId="15" borderId="2" xfId="20" applyNumberFormat="1" applyBorder="1" applyAlignment="1" applyProtection="1">
      <alignment horizontal="left" vertical="center" wrapText="1"/>
    </xf>
    <xf numFmtId="0" fontId="30" fillId="2" borderId="25" xfId="15" applyNumberFormat="1" applyFont="1" applyFill="1" applyBorder="1" applyAlignment="1" applyProtection="1">
      <alignment horizontal="left" vertical="center" wrapText="1"/>
    </xf>
    <xf numFmtId="0" fontId="30" fillId="2" borderId="2" xfId="15" applyNumberFormat="1" applyFont="1" applyFill="1" applyBorder="1" applyAlignment="1" applyProtection="1">
      <alignment horizontal="left" vertical="center" wrapText="1"/>
    </xf>
    <xf numFmtId="0" fontId="30" fillId="2" borderId="1" xfId="15" applyNumberFormat="1" applyFont="1" applyFill="1" applyBorder="1" applyAlignment="1" applyProtection="1">
      <alignment horizontal="left" vertical="center" wrapText="1"/>
    </xf>
    <xf numFmtId="0" fontId="30" fillId="2" borderId="4" xfId="15" applyNumberFormat="1" applyFont="1" applyFill="1" applyBorder="1" applyAlignment="1" applyProtection="1">
      <alignment horizontal="left" vertical="center" wrapText="1"/>
    </xf>
    <xf numFmtId="0" fontId="30" fillId="2" borderId="23" xfId="15" applyNumberFormat="1" applyFont="1" applyFill="1" applyBorder="1" applyAlignment="1" applyProtection="1">
      <alignment horizontal="left" vertical="center" wrapText="1"/>
    </xf>
    <xf numFmtId="0" fontId="29" fillId="18" borderId="1" xfId="22" applyNumberFormat="1" applyBorder="1" applyAlignment="1" applyProtection="1">
      <alignment horizontal="left" vertical="center" wrapText="1"/>
    </xf>
    <xf numFmtId="0" fontId="29" fillId="18" borderId="4" xfId="22" applyNumberFormat="1" applyBorder="1" applyAlignment="1" applyProtection="1">
      <alignment horizontal="left" vertical="center" wrapText="1"/>
    </xf>
    <xf numFmtId="0" fontId="29" fillId="18" borderId="2" xfId="22" applyNumberFormat="1" applyBorder="1" applyAlignment="1" applyProtection="1">
      <alignment horizontal="left" vertical="center" wrapText="1"/>
    </xf>
    <xf numFmtId="0" fontId="31" fillId="2" borderId="1" xfId="17" applyNumberFormat="1" applyFont="1" applyFill="1" applyBorder="1" applyAlignment="1" applyProtection="1">
      <alignment horizontal="left" vertical="center" wrapText="1"/>
    </xf>
    <xf numFmtId="0" fontId="31" fillId="2" borderId="4" xfId="17" applyNumberFormat="1" applyFont="1" applyFill="1" applyBorder="1" applyAlignment="1" applyProtection="1">
      <alignment horizontal="left" vertical="center" wrapText="1"/>
    </xf>
    <xf numFmtId="0" fontId="31" fillId="2" borderId="2" xfId="17" applyNumberFormat="1" applyFont="1" applyFill="1" applyBorder="1" applyAlignment="1" applyProtection="1">
      <alignment horizontal="left" vertical="center" wrapText="1"/>
    </xf>
    <xf numFmtId="0" fontId="30" fillId="2" borderId="9" xfId="15" applyNumberFormat="1" applyFont="1" applyFill="1" applyAlignment="1" applyProtection="1">
      <alignment horizontal="left" vertical="center" wrapText="1"/>
    </xf>
    <xf numFmtId="0" fontId="33" fillId="2" borderId="3" xfId="2" applyNumberFormat="1" applyFont="1" applyFill="1" applyBorder="1" applyAlignment="1" applyProtection="1">
      <alignment horizontal="left" vertical="center" wrapText="1"/>
    </xf>
    <xf numFmtId="0" fontId="29" fillId="19" borderId="3" xfId="23" applyNumberFormat="1" applyBorder="1" applyAlignment="1" applyProtection="1">
      <alignment horizontal="left" vertical="center" wrapText="1"/>
    </xf>
    <xf numFmtId="0" fontId="31" fillId="2" borderId="1" xfId="16" applyNumberFormat="1" applyFont="1" applyFill="1" applyBorder="1" applyAlignment="1" applyProtection="1">
      <alignment horizontal="left" vertical="center" wrapText="1"/>
    </xf>
    <xf numFmtId="0" fontId="31" fillId="2" borderId="4" xfId="16" applyNumberFormat="1" applyFont="1" applyFill="1" applyBorder="1" applyAlignment="1" applyProtection="1">
      <alignment horizontal="left" vertical="center" wrapText="1"/>
    </xf>
    <xf numFmtId="0" fontId="31" fillId="2" borderId="2" xfId="16" applyNumberFormat="1" applyFont="1" applyFill="1" applyBorder="1" applyAlignment="1" applyProtection="1">
      <alignment horizontal="left" vertical="center" wrapText="1"/>
    </xf>
    <xf numFmtId="0" fontId="29" fillId="11" borderId="1" xfId="17" applyNumberFormat="1" applyBorder="1" applyAlignment="1" applyProtection="1">
      <alignment horizontal="left" vertical="center" wrapText="1"/>
    </xf>
    <xf numFmtId="0" fontId="29" fillId="11" borderId="4" xfId="17" applyNumberFormat="1" applyBorder="1" applyAlignment="1" applyProtection="1">
      <alignment horizontal="left" vertical="center" wrapText="1"/>
    </xf>
    <xf numFmtId="0" fontId="29" fillId="11" borderId="2" xfId="17" applyNumberFormat="1" applyBorder="1" applyAlignment="1" applyProtection="1">
      <alignment horizontal="left" vertical="center" wrapText="1"/>
    </xf>
    <xf numFmtId="0" fontId="30" fillId="2" borderId="31" xfId="15" applyNumberFormat="1" applyFont="1" applyFill="1" applyBorder="1" applyAlignment="1" applyProtection="1">
      <alignment horizontal="left" vertical="center" wrapText="1"/>
    </xf>
    <xf numFmtId="4" fontId="47" fillId="12" borderId="26" xfId="18" applyNumberFormat="1" applyFont="1" applyBorder="1" applyAlignment="1" applyProtection="1">
      <alignment horizontal="center" vertical="center" wrapText="1"/>
    </xf>
    <xf numFmtId="4" fontId="47" fillId="12" borderId="27" xfId="18" applyNumberFormat="1" applyFont="1" applyBorder="1" applyAlignment="1" applyProtection="1">
      <alignment horizontal="center" vertical="center" wrapText="1"/>
    </xf>
    <xf numFmtId="0" fontId="0" fillId="15" borderId="3" xfId="20" applyNumberFormat="1" applyFont="1" applyBorder="1" applyAlignment="1" applyProtection="1">
      <alignment horizontal="left" vertical="center" wrapText="1"/>
    </xf>
    <xf numFmtId="0" fontId="29" fillId="15" borderId="3" xfId="20" applyNumberFormat="1" applyBorder="1" applyAlignment="1" applyProtection="1">
      <alignment horizontal="left" vertical="center" wrapText="1"/>
    </xf>
    <xf numFmtId="0" fontId="31" fillId="2" borderId="3" xfId="2" applyNumberFormat="1" applyFont="1" applyFill="1" applyBorder="1" applyAlignment="1" applyProtection="1">
      <alignment horizontal="center" vertical="center" wrapText="1"/>
    </xf>
    <xf numFmtId="0" fontId="14" fillId="12" borderId="3" xfId="18" applyNumberFormat="1" applyFont="1" applyBorder="1" applyAlignment="1" applyProtection="1">
      <alignment horizontal="left" vertical="center" wrapText="1"/>
    </xf>
    <xf numFmtId="0" fontId="14" fillId="12" borderId="10" xfId="18" applyNumberFormat="1" applyFont="1" applyBorder="1" applyAlignment="1" applyProtection="1">
      <alignment horizontal="center" vertical="center" wrapText="1"/>
    </xf>
    <xf numFmtId="0" fontId="14" fillId="12" borderId="11" xfId="18" applyNumberFormat="1" applyFont="1" applyBorder="1" applyAlignment="1" applyProtection="1">
      <alignment horizontal="center" vertical="center" wrapText="1"/>
    </xf>
    <xf numFmtId="0" fontId="14" fillId="12" borderId="12" xfId="18" applyNumberFormat="1" applyFont="1" applyBorder="1" applyAlignment="1" applyProtection="1">
      <alignment horizontal="center" vertical="center" wrapText="1"/>
    </xf>
    <xf numFmtId="0" fontId="14" fillId="12" borderId="13" xfId="18" applyNumberFormat="1" applyFont="1" applyBorder="1" applyAlignment="1" applyProtection="1">
      <alignment horizontal="center" vertical="center" wrapText="1"/>
    </xf>
    <xf numFmtId="0" fontId="14" fillId="12" borderId="5" xfId="18" applyNumberFormat="1" applyFont="1" applyBorder="1" applyAlignment="1" applyProtection="1">
      <alignment horizontal="center" vertical="center" wrapText="1"/>
    </xf>
    <xf numFmtId="0" fontId="14" fillId="12" borderId="14" xfId="18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29" fillId="2" borderId="1" xfId="19" applyNumberFormat="1" applyFill="1" applyBorder="1" applyAlignment="1" applyProtection="1">
      <alignment horizontal="left" vertical="center" wrapText="1"/>
    </xf>
    <xf numFmtId="0" fontId="29" fillId="2" borderId="2" xfId="19" applyNumberFormat="1" applyFill="1" applyBorder="1" applyAlignment="1" applyProtection="1">
      <alignment horizontal="left" vertical="center" wrapText="1"/>
    </xf>
    <xf numFmtId="0" fontId="29" fillId="2" borderId="4" xfId="19" applyNumberFormat="1" applyFill="1" applyBorder="1" applyAlignment="1" applyProtection="1">
      <alignment horizontal="left" vertical="center" wrapText="1"/>
    </xf>
    <xf numFmtId="0" fontId="30" fillId="2" borderId="47" xfId="15" applyNumberFormat="1" applyFont="1" applyFill="1" applyBorder="1" applyAlignment="1" applyProtection="1">
      <alignment horizontal="left" vertical="center" wrapText="1"/>
    </xf>
    <xf numFmtId="0" fontId="30" fillId="2" borderId="41" xfId="15" applyNumberFormat="1" applyFont="1" applyFill="1" applyBorder="1" applyAlignment="1" applyProtection="1">
      <alignment horizontal="left" vertical="center" wrapText="1"/>
    </xf>
    <xf numFmtId="0" fontId="30" fillId="2" borderId="20" xfId="15" applyNumberFormat="1" applyFont="1" applyFill="1" applyBorder="1" applyAlignment="1" applyProtection="1">
      <alignment horizontal="left" vertical="center" wrapText="1"/>
    </xf>
    <xf numFmtId="0" fontId="30" fillId="2" borderId="21" xfId="15" applyNumberFormat="1" applyFont="1" applyFill="1" applyBorder="1" applyAlignment="1" applyProtection="1">
      <alignment horizontal="left" vertical="center" wrapText="1"/>
    </xf>
    <xf numFmtId="0" fontId="30" fillId="2" borderId="22" xfId="15" applyNumberFormat="1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30" fillId="2" borderId="17" xfId="15" applyNumberFormat="1" applyFont="1" applyFill="1" applyBorder="1" applyAlignment="1" applyProtection="1">
      <alignment horizontal="left" vertical="center" wrapText="1"/>
    </xf>
    <xf numFmtId="0" fontId="30" fillId="2" borderId="18" xfId="15" applyNumberFormat="1" applyFont="1" applyFill="1" applyBorder="1" applyAlignment="1" applyProtection="1">
      <alignment horizontal="left" vertical="center" wrapText="1"/>
    </xf>
    <xf numFmtId="0" fontId="30" fillId="2" borderId="19" xfId="15" applyNumberFormat="1" applyFont="1" applyFill="1" applyBorder="1" applyAlignment="1" applyProtection="1">
      <alignment horizontal="left" vertical="center" wrapText="1"/>
    </xf>
    <xf numFmtId="0" fontId="61" fillId="19" borderId="3" xfId="23" applyNumberFormat="1" applyFont="1" applyBorder="1" applyAlignment="1" applyProtection="1">
      <alignment horizontal="left" vertical="center" wrapText="1"/>
    </xf>
    <xf numFmtId="0" fontId="61" fillId="11" borderId="3" xfId="17" applyNumberFormat="1" applyFont="1" applyBorder="1" applyAlignment="1" applyProtection="1">
      <alignment horizontal="left" vertical="center" wrapText="1"/>
    </xf>
    <xf numFmtId="0" fontId="11" fillId="2" borderId="3" xfId="16" applyNumberFormat="1" applyFont="1" applyFill="1" applyBorder="1" applyAlignment="1" applyProtection="1">
      <alignment horizontal="left" vertical="center" wrapText="1"/>
    </xf>
    <xf numFmtId="0" fontId="29" fillId="20" borderId="1" xfId="24" applyNumberFormat="1" applyBorder="1" applyAlignment="1" applyProtection="1">
      <alignment horizontal="left" vertical="center" wrapText="1"/>
    </xf>
    <xf numFmtId="0" fontId="29" fillId="20" borderId="2" xfId="24" applyNumberFormat="1" applyBorder="1" applyAlignment="1" applyProtection="1">
      <alignment horizontal="left" vertical="center" wrapText="1"/>
    </xf>
    <xf numFmtId="0" fontId="29" fillId="20" borderId="4" xfId="24" applyNumberFormat="1" applyBorder="1" applyAlignment="1" applyProtection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3" fillId="2" borderId="1" xfId="15" applyNumberFormat="1" applyFont="1" applyFill="1" applyBorder="1" applyAlignment="1" applyProtection="1">
      <alignment horizontal="center" vertical="center" wrapText="1"/>
    </xf>
    <xf numFmtId="0" fontId="33" fillId="2" borderId="2" xfId="15" applyNumberFormat="1" applyFont="1" applyFill="1" applyBorder="1" applyAlignment="1" applyProtection="1">
      <alignment horizontal="center" vertical="center" wrapText="1"/>
    </xf>
    <xf numFmtId="0" fontId="33" fillId="2" borderId="4" xfId="15" applyNumberFormat="1" applyFont="1" applyFill="1" applyBorder="1" applyAlignment="1" applyProtection="1">
      <alignment horizontal="center" vertical="center" wrapText="1"/>
    </xf>
    <xf numFmtId="0" fontId="30" fillId="2" borderId="1" xfId="2" applyNumberFormat="1" applyFont="1" applyFill="1" applyBorder="1" applyAlignment="1" applyProtection="1">
      <alignment horizontal="left" vertical="center" wrapText="1"/>
    </xf>
    <xf numFmtId="0" fontId="30" fillId="2" borderId="2" xfId="2" applyNumberFormat="1" applyFont="1" applyFill="1" applyBorder="1" applyAlignment="1" applyProtection="1">
      <alignment horizontal="left" vertical="center" wrapText="1"/>
    </xf>
    <xf numFmtId="0" fontId="30" fillId="2" borderId="4" xfId="2" applyNumberFormat="1" applyFont="1" applyFill="1" applyBorder="1" applyAlignment="1" applyProtection="1">
      <alignment horizontal="left" vertical="center" wrapText="1"/>
    </xf>
    <xf numFmtId="0" fontId="33" fillId="2" borderId="9" xfId="15" applyNumberFormat="1" applyFont="1" applyFill="1" applyAlignment="1" applyProtection="1">
      <alignment horizontal="left" vertical="center" wrapText="1"/>
    </xf>
    <xf numFmtId="0" fontId="31" fillId="2" borderId="9" xfId="15" applyNumberFormat="1" applyFont="1" applyFill="1" applyAlignment="1" applyProtection="1">
      <alignment horizontal="left" vertical="center" wrapText="1"/>
    </xf>
    <xf numFmtId="0" fontId="29" fillId="21" borderId="3" xfId="25" applyNumberFormat="1" applyBorder="1" applyAlignment="1" applyProtection="1">
      <alignment horizontal="left" vertical="center" wrapText="1"/>
    </xf>
    <xf numFmtId="0" fontId="29" fillId="2" borderId="1" xfId="18" applyNumberFormat="1" applyFill="1" applyBorder="1" applyAlignment="1" applyProtection="1">
      <alignment horizontal="left" vertical="center" wrapText="1"/>
    </xf>
    <xf numFmtId="0" fontId="29" fillId="2" borderId="4" xfId="18" applyNumberFormat="1" applyFill="1" applyBorder="1" applyAlignment="1" applyProtection="1">
      <alignment horizontal="left" vertical="center" wrapText="1"/>
    </xf>
    <xf numFmtId="0" fontId="29" fillId="2" borderId="2" xfId="18" applyNumberFormat="1" applyFill="1" applyBorder="1" applyAlignment="1" applyProtection="1">
      <alignment horizontal="left" vertical="center" wrapText="1"/>
    </xf>
    <xf numFmtId="0" fontId="32" fillId="2" borderId="4" xfId="15" applyNumberFormat="1" applyFont="1" applyFill="1" applyBorder="1" applyAlignment="1" applyProtection="1">
      <alignment horizontal="left" vertical="center" wrapText="1"/>
    </xf>
    <xf numFmtId="0" fontId="32" fillId="2" borderId="1" xfId="15" applyNumberFormat="1" applyFont="1" applyFill="1" applyBorder="1" applyAlignment="1" applyProtection="1">
      <alignment horizontal="left" vertical="center" wrapText="1"/>
    </xf>
    <xf numFmtId="0" fontId="32" fillId="2" borderId="1" xfId="17" applyNumberFormat="1" applyFont="1" applyFill="1" applyBorder="1" applyAlignment="1" applyProtection="1">
      <alignment horizontal="left" vertical="center" wrapText="1"/>
    </xf>
    <xf numFmtId="0" fontId="32" fillId="2" borderId="4" xfId="17" applyNumberFormat="1" applyFont="1" applyFill="1" applyBorder="1" applyAlignment="1" applyProtection="1">
      <alignment horizontal="left" vertical="center" wrapText="1"/>
    </xf>
    <xf numFmtId="0" fontId="32" fillId="2" borderId="2" xfId="17" applyNumberFormat="1" applyFont="1" applyFill="1" applyBorder="1" applyAlignment="1" applyProtection="1">
      <alignment horizontal="left" vertical="center" wrapText="1"/>
    </xf>
    <xf numFmtId="0" fontId="32" fillId="2" borderId="3" xfId="16" applyNumberFormat="1" applyFont="1" applyFill="1" applyBorder="1" applyAlignment="1" applyProtection="1">
      <alignment horizontal="left" vertical="center" wrapText="1"/>
    </xf>
    <xf numFmtId="0" fontId="32" fillId="2" borderId="3" xfId="17" applyNumberFormat="1" applyFont="1" applyFill="1" applyBorder="1" applyAlignment="1" applyProtection="1">
      <alignment horizontal="left" vertical="center" wrapText="1"/>
    </xf>
    <xf numFmtId="0" fontId="29" fillId="2" borderId="3" xfId="18" applyNumberFormat="1" applyFill="1" applyBorder="1" applyAlignment="1" applyProtection="1">
      <alignment horizontal="left" vertical="center" wrapText="1"/>
    </xf>
    <xf numFmtId="0" fontId="29" fillId="20" borderId="3" xfId="24" applyNumberFormat="1" applyBorder="1" applyAlignment="1" applyProtection="1">
      <alignment horizontal="left" vertical="center" wrapText="1"/>
    </xf>
    <xf numFmtId="0" fontId="29" fillId="19" borderId="1" xfId="23" applyNumberFormat="1" applyBorder="1" applyAlignment="1" applyProtection="1">
      <alignment horizontal="left" vertical="center" wrapText="1"/>
    </xf>
    <xf numFmtId="0" fontId="29" fillId="19" borderId="4" xfId="23" applyNumberFormat="1" applyBorder="1" applyAlignment="1" applyProtection="1">
      <alignment horizontal="left" vertical="center" wrapText="1"/>
    </xf>
    <xf numFmtId="0" fontId="29" fillId="19" borderId="2" xfId="23" applyNumberFormat="1" applyBorder="1" applyAlignment="1" applyProtection="1">
      <alignment horizontal="left" vertical="center" wrapText="1"/>
    </xf>
    <xf numFmtId="0" fontId="33" fillId="2" borderId="46" xfId="15" applyNumberFormat="1" applyFont="1" applyFill="1" applyBorder="1" applyAlignment="1" applyProtection="1">
      <alignment horizontal="left" vertical="center" wrapText="1"/>
    </xf>
    <xf numFmtId="0" fontId="33" fillId="2" borderId="30" xfId="15" applyNumberFormat="1" applyFont="1" applyFill="1" applyBorder="1" applyAlignment="1" applyProtection="1">
      <alignment horizontal="left" vertical="center" wrapText="1"/>
    </xf>
    <xf numFmtId="0" fontId="33" fillId="2" borderId="1" xfId="15" applyNumberFormat="1" applyFont="1" applyFill="1" applyBorder="1" applyAlignment="1" applyProtection="1">
      <alignment horizontal="left" vertical="center" wrapText="1"/>
    </xf>
    <xf numFmtId="0" fontId="33" fillId="2" borderId="2" xfId="15" applyNumberFormat="1" applyFont="1" applyFill="1" applyBorder="1" applyAlignment="1" applyProtection="1">
      <alignment horizontal="left" vertical="center" wrapText="1"/>
    </xf>
    <xf numFmtId="0" fontId="33" fillId="2" borderId="4" xfId="15" applyNumberFormat="1" applyFont="1" applyFill="1" applyBorder="1" applyAlignment="1" applyProtection="1">
      <alignment horizontal="left" vertical="center" wrapText="1"/>
    </xf>
  </cellXfs>
  <cellStyles count="28">
    <cellStyle name="20% - Accent1" xfId="25" builtinId="30"/>
    <cellStyle name="20% - Accent2" xfId="16" builtinId="34"/>
    <cellStyle name="20% - Accent5" xfId="17" builtinId="46"/>
    <cellStyle name="40% - Accent1" xfId="22" builtinId="31"/>
    <cellStyle name="40% - Accent2" xfId="21" builtinId="35"/>
    <cellStyle name="40% - Accent3" xfId="18" builtinId="39"/>
    <cellStyle name="40% - Accent5" xfId="23" builtinId="47"/>
    <cellStyle name="60% - Accent1" xfId="20" builtinId="32"/>
    <cellStyle name="60% - Accent3" xfId="19" builtinId="40"/>
    <cellStyle name="60% - Accent5" xfId="24" builtinId="48"/>
    <cellStyle name="Bad 1" xfId="7" xr:uid="{00000000-0005-0000-0000-000008000000}"/>
    <cellStyle name="Good 1" xfId="8" xr:uid="{00000000-0005-0000-0000-000009000000}"/>
    <cellStyle name="Heading 1 1" xfId="9" xr:uid="{00000000-0005-0000-0000-00000A000000}"/>
    <cellStyle name="Heading 2 1" xfId="10" xr:uid="{00000000-0005-0000-0000-00000B000000}"/>
    <cellStyle name="Neutral 1" xfId="11" xr:uid="{00000000-0005-0000-0000-00000C000000}"/>
    <cellStyle name="Normal" xfId="0" builtinId="0"/>
    <cellStyle name="Normalno 2" xfId="2" xr:uid="{00000000-0005-0000-0000-00000E000000}"/>
    <cellStyle name="Normalno 2 2" xfId="12" xr:uid="{00000000-0005-0000-0000-00000F000000}"/>
    <cellStyle name="Normalno 3" xfId="1" xr:uid="{00000000-0005-0000-0000-000010000000}"/>
    <cellStyle name="Normalno 3 2" xfId="6" xr:uid="{00000000-0005-0000-0000-000011000000}"/>
    <cellStyle name="Normalno 4" xfId="4" xr:uid="{00000000-0005-0000-0000-000012000000}"/>
    <cellStyle name="Note" xfId="15" builtinId="10"/>
    <cellStyle name="Note 1" xfId="13" xr:uid="{00000000-0005-0000-0000-000014000000}"/>
    <cellStyle name="Obično_List1" xfId="3" xr:uid="{00000000-0005-0000-0000-000015000000}"/>
    <cellStyle name="Valuta 2" xfId="5" xr:uid="{00000000-0005-0000-0000-000016000000}"/>
    <cellStyle name="Valuta 2 2" xfId="14" xr:uid="{00000000-0005-0000-0000-000017000000}"/>
    <cellStyle name="Valuta 2 2 2" xfId="27" xr:uid="{00000000-0005-0000-0000-000010000000}"/>
    <cellStyle name="Valuta 2 3" xfId="26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3"/>
  <sheetViews>
    <sheetView tabSelected="1" workbookViewId="0"/>
  </sheetViews>
  <sheetFormatPr defaultRowHeight="15"/>
  <cols>
    <col min="3" max="3" width="19.7109375" customWidth="1"/>
    <col min="4" max="4" width="14" customWidth="1"/>
    <col min="5" max="5" width="13.85546875" customWidth="1"/>
    <col min="6" max="6" width="38.140625" customWidth="1"/>
    <col min="7" max="7" width="0.140625" customWidth="1"/>
    <col min="8" max="8" width="9.140625" hidden="1" customWidth="1"/>
  </cols>
  <sheetData>
    <row r="2" spans="1:8" ht="15.75" thickBot="1"/>
    <row r="3" spans="1:8" ht="94.5" customHeight="1" thickBot="1">
      <c r="A3" s="231" t="s">
        <v>204</v>
      </c>
      <c r="B3" s="232"/>
      <c r="C3" s="232"/>
      <c r="D3" s="232"/>
      <c r="E3" s="232"/>
      <c r="F3" s="233"/>
    </row>
    <row r="4" spans="1:8" ht="39.75" customHeight="1"/>
    <row r="5" spans="1:8" ht="39.75" customHeight="1">
      <c r="B5" s="39"/>
      <c r="C5" s="229" t="s">
        <v>234</v>
      </c>
      <c r="D5" s="230"/>
      <c r="E5" s="230"/>
      <c r="F5" s="230"/>
      <c r="G5" s="230"/>
      <c r="H5" s="230"/>
    </row>
    <row r="6" spans="1:8" ht="39.75" customHeight="1">
      <c r="B6" s="40"/>
      <c r="C6" s="230"/>
      <c r="D6" s="230"/>
      <c r="E6" s="230"/>
      <c r="F6" s="230"/>
      <c r="G6" s="230"/>
      <c r="H6" s="230"/>
    </row>
    <row r="7" spans="1:8" ht="39.75" customHeight="1">
      <c r="B7" s="40"/>
      <c r="C7" s="230"/>
      <c r="D7" s="230"/>
      <c r="E7" s="230"/>
      <c r="F7" s="230"/>
      <c r="G7" s="230"/>
      <c r="H7" s="230"/>
    </row>
    <row r="8" spans="1:8" ht="39.75" customHeight="1">
      <c r="B8" s="40"/>
      <c r="C8" s="230"/>
      <c r="D8" s="230"/>
      <c r="E8" s="230"/>
      <c r="F8" s="230"/>
      <c r="G8" s="230"/>
      <c r="H8" s="230"/>
    </row>
    <row r="9" spans="1:8" ht="38.25" customHeight="1">
      <c r="B9" s="40"/>
      <c r="C9" s="230"/>
      <c r="D9" s="230"/>
      <c r="E9" s="230"/>
      <c r="F9" s="230"/>
      <c r="G9" s="230"/>
      <c r="H9" s="230"/>
    </row>
    <row r="10" spans="1:8" ht="15" hidden="1" customHeight="1">
      <c r="B10" s="40"/>
      <c r="C10" s="230"/>
      <c r="D10" s="230"/>
      <c r="E10" s="230"/>
      <c r="F10" s="230"/>
      <c r="G10" s="230"/>
      <c r="H10" s="230"/>
    </row>
    <row r="11" spans="1:8" ht="23.25" hidden="1" customHeight="1">
      <c r="B11" s="40"/>
      <c r="C11" s="230"/>
      <c r="D11" s="230"/>
      <c r="E11" s="230"/>
      <c r="F11" s="230"/>
      <c r="G11" s="230"/>
      <c r="H11" s="230"/>
    </row>
    <row r="12" spans="1:8" ht="39.75" hidden="1" customHeight="1">
      <c r="B12" s="40"/>
      <c r="C12" s="230"/>
      <c r="D12" s="230"/>
      <c r="E12" s="230"/>
      <c r="F12" s="230"/>
      <c r="G12" s="230"/>
      <c r="H12" s="230"/>
    </row>
    <row r="13" spans="1:8" ht="39.75" hidden="1" customHeight="1">
      <c r="B13" s="40"/>
      <c r="C13" s="230"/>
      <c r="D13" s="230"/>
      <c r="E13" s="230"/>
      <c r="F13" s="230"/>
      <c r="G13" s="230"/>
      <c r="H13" s="230"/>
    </row>
    <row r="14" spans="1:8" ht="39.75" hidden="1" customHeight="1">
      <c r="B14" s="40"/>
      <c r="C14" s="230"/>
      <c r="D14" s="230"/>
      <c r="E14" s="230"/>
      <c r="F14" s="230"/>
      <c r="G14" s="230"/>
      <c r="H14" s="230"/>
    </row>
    <row r="15" spans="1:8" ht="39.75" hidden="1" customHeight="1">
      <c r="B15" s="40"/>
      <c r="C15" s="230"/>
      <c r="D15" s="230"/>
      <c r="E15" s="230"/>
      <c r="F15" s="230"/>
      <c r="G15" s="230"/>
      <c r="H15" s="230"/>
    </row>
    <row r="16" spans="1:8" ht="39.75" hidden="1" customHeight="1">
      <c r="B16" s="40"/>
      <c r="C16" s="230"/>
      <c r="D16" s="230"/>
      <c r="E16" s="230"/>
      <c r="F16" s="230"/>
      <c r="G16" s="230"/>
      <c r="H16" s="230"/>
    </row>
    <row r="19" spans="3:16">
      <c r="C19" s="64"/>
      <c r="D19" s="64"/>
      <c r="P19" s="227"/>
    </row>
    <row r="20" spans="3:16">
      <c r="C20" s="228"/>
      <c r="D20" s="228"/>
    </row>
    <row r="21" spans="3:16">
      <c r="C21" s="64" t="s">
        <v>235</v>
      </c>
      <c r="D21" s="64"/>
      <c r="E21" s="41"/>
      <c r="F21" s="117"/>
      <c r="G21" s="41"/>
      <c r="H21" s="41"/>
    </row>
    <row r="22" spans="3:16">
      <c r="C22" s="64" t="s">
        <v>236</v>
      </c>
      <c r="D22" s="64"/>
      <c r="E22" s="41"/>
      <c r="F22" s="41"/>
      <c r="G22" s="41"/>
      <c r="H22" s="41"/>
    </row>
    <row r="23" spans="3:16">
      <c r="C23" s="228"/>
      <c r="D23" s="228"/>
    </row>
  </sheetData>
  <mergeCells count="2">
    <mergeCell ref="C5:H16"/>
    <mergeCell ref="A3:F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workbookViewId="0">
      <selection sqref="A1:H1"/>
    </sheetView>
  </sheetViews>
  <sheetFormatPr defaultRowHeight="15"/>
  <cols>
    <col min="5" max="5" width="25.28515625" customWidth="1"/>
    <col min="6" max="8" width="25.28515625" style="49" customWidth="1"/>
    <col min="9" max="9" width="19" customWidth="1"/>
  </cols>
  <sheetData>
    <row r="1" spans="1:8" s="118" customFormat="1" ht="58.5" customHeight="1">
      <c r="A1" s="250" t="s">
        <v>219</v>
      </c>
      <c r="B1" s="250"/>
      <c r="C1" s="250"/>
      <c r="D1" s="250"/>
      <c r="E1" s="250"/>
      <c r="F1" s="250"/>
      <c r="G1" s="250"/>
      <c r="H1" s="250"/>
    </row>
    <row r="2" spans="1:8" ht="18">
      <c r="A2" s="16"/>
      <c r="B2" s="16"/>
      <c r="C2" s="16"/>
      <c r="D2" s="16"/>
      <c r="E2" s="16"/>
      <c r="F2" s="46"/>
      <c r="G2" s="46"/>
      <c r="H2" s="46"/>
    </row>
    <row r="3" spans="1:8" ht="15.75">
      <c r="A3" s="251" t="s">
        <v>24</v>
      </c>
      <c r="B3" s="251"/>
      <c r="C3" s="251"/>
      <c r="D3" s="251"/>
      <c r="E3" s="251"/>
      <c r="F3" s="251"/>
      <c r="G3" s="252"/>
      <c r="H3" s="252"/>
    </row>
    <row r="4" spans="1:8" ht="18">
      <c r="A4" s="67"/>
      <c r="B4" s="67"/>
      <c r="C4" s="67"/>
      <c r="D4" s="67"/>
      <c r="E4" s="67"/>
      <c r="F4" s="51"/>
      <c r="G4" s="68"/>
      <c r="H4" s="68"/>
    </row>
    <row r="5" spans="1:8" ht="15.75">
      <c r="A5" s="238" t="s">
        <v>28</v>
      </c>
      <c r="B5" s="239"/>
      <c r="C5" s="239"/>
      <c r="D5" s="239"/>
      <c r="E5" s="239"/>
      <c r="F5" s="239"/>
      <c r="G5" s="239"/>
      <c r="H5" s="239"/>
    </row>
    <row r="6" spans="1:8" ht="18">
      <c r="A6" s="70"/>
      <c r="B6" s="71"/>
      <c r="C6" s="71"/>
      <c r="D6" s="71"/>
      <c r="E6" s="72"/>
      <c r="F6" s="56"/>
      <c r="G6" s="56"/>
      <c r="H6" s="73" t="s">
        <v>35</v>
      </c>
    </row>
    <row r="7" spans="1:8" ht="25.5">
      <c r="A7" s="26"/>
      <c r="B7" s="27"/>
      <c r="C7" s="27"/>
      <c r="D7" s="28"/>
      <c r="E7" s="29"/>
      <c r="F7" s="57" t="s">
        <v>205</v>
      </c>
      <c r="G7" s="57" t="s">
        <v>217</v>
      </c>
      <c r="H7" s="57" t="s">
        <v>207</v>
      </c>
    </row>
    <row r="8" spans="1:8">
      <c r="A8" s="253" t="s">
        <v>0</v>
      </c>
      <c r="B8" s="254"/>
      <c r="C8" s="254"/>
      <c r="D8" s="254"/>
      <c r="E8" s="255"/>
      <c r="F8" s="58">
        <f t="shared" ref="F8:G8" si="0">F9+F10</f>
        <v>2325900</v>
      </c>
      <c r="G8" s="58">
        <f t="shared" si="0"/>
        <v>150245</v>
      </c>
      <c r="H8" s="58">
        <v>2476145</v>
      </c>
    </row>
    <row r="9" spans="1:8">
      <c r="A9" s="256" t="s">
        <v>37</v>
      </c>
      <c r="B9" s="257"/>
      <c r="C9" s="257"/>
      <c r="D9" s="257"/>
      <c r="E9" s="249"/>
      <c r="F9" s="59">
        <v>2325900</v>
      </c>
      <c r="G9" s="59">
        <v>150245</v>
      </c>
      <c r="H9" s="59">
        <f>SUM(F9+G9)</f>
        <v>2476145</v>
      </c>
    </row>
    <row r="10" spans="1:8">
      <c r="A10" s="258" t="s">
        <v>38</v>
      </c>
      <c r="B10" s="249"/>
      <c r="C10" s="249"/>
      <c r="D10" s="249"/>
      <c r="E10" s="249"/>
      <c r="F10" s="59">
        <v>0</v>
      </c>
      <c r="G10" s="59">
        <v>0</v>
      </c>
      <c r="H10" s="59"/>
    </row>
    <row r="11" spans="1:8">
      <c r="A11" s="19" t="s">
        <v>1</v>
      </c>
      <c r="B11" s="66"/>
      <c r="C11" s="66"/>
      <c r="D11" s="66"/>
      <c r="E11" s="66"/>
      <c r="F11" s="58">
        <f t="shared" ref="F11:H11" si="1">F12+F13</f>
        <v>2325900</v>
      </c>
      <c r="G11" s="58">
        <f t="shared" si="1"/>
        <v>154862</v>
      </c>
      <c r="H11" s="58">
        <f t="shared" si="1"/>
        <v>2480762</v>
      </c>
    </row>
    <row r="12" spans="1:8">
      <c r="A12" s="259" t="s">
        <v>39</v>
      </c>
      <c r="B12" s="257"/>
      <c r="C12" s="257"/>
      <c r="D12" s="257"/>
      <c r="E12" s="257"/>
      <c r="F12" s="59">
        <v>2260900</v>
      </c>
      <c r="G12" s="59">
        <v>145177</v>
      </c>
      <c r="H12" s="59">
        <f>SUM(G12+F12)</f>
        <v>2406077</v>
      </c>
    </row>
    <row r="13" spans="1:8">
      <c r="A13" s="248" t="s">
        <v>40</v>
      </c>
      <c r="B13" s="249"/>
      <c r="C13" s="249"/>
      <c r="D13" s="249"/>
      <c r="E13" s="249"/>
      <c r="F13" s="60">
        <v>65000</v>
      </c>
      <c r="G13" s="60">
        <v>9685</v>
      </c>
      <c r="H13" s="74">
        <v>74685</v>
      </c>
    </row>
    <row r="14" spans="1:8">
      <c r="A14" s="260" t="s">
        <v>59</v>
      </c>
      <c r="B14" s="254"/>
      <c r="C14" s="254"/>
      <c r="D14" s="254"/>
      <c r="E14" s="254"/>
      <c r="F14" s="58">
        <f t="shared" ref="F14:H14" si="2">F8-F11</f>
        <v>0</v>
      </c>
      <c r="G14" s="58">
        <f t="shared" si="2"/>
        <v>-4617</v>
      </c>
      <c r="H14" s="58">
        <f t="shared" si="2"/>
        <v>-4617</v>
      </c>
    </row>
    <row r="15" spans="1:8" ht="18">
      <c r="A15" s="67"/>
      <c r="B15" s="25"/>
      <c r="C15" s="25"/>
      <c r="D15" s="25"/>
      <c r="E15" s="25"/>
      <c r="F15" s="75"/>
      <c r="G15" s="75"/>
      <c r="H15" s="75"/>
    </row>
    <row r="16" spans="1:8" ht="15.75">
      <c r="A16" s="251" t="s">
        <v>29</v>
      </c>
      <c r="B16" s="261"/>
      <c r="C16" s="261"/>
      <c r="D16" s="261"/>
      <c r="E16" s="261"/>
      <c r="F16" s="261"/>
      <c r="G16" s="261"/>
      <c r="H16" s="261"/>
    </row>
    <row r="17" spans="1:8" ht="18">
      <c r="A17" s="67"/>
      <c r="B17" s="25"/>
      <c r="C17" s="25"/>
      <c r="D17" s="25"/>
      <c r="E17" s="25"/>
      <c r="F17" s="75"/>
      <c r="G17" s="75"/>
      <c r="H17" s="75"/>
    </row>
    <row r="18" spans="1:8" ht="25.5">
      <c r="A18" s="26"/>
      <c r="B18" s="27"/>
      <c r="C18" s="27"/>
      <c r="D18" s="28"/>
      <c r="E18" s="29"/>
      <c r="F18" s="57" t="s">
        <v>205</v>
      </c>
      <c r="G18" s="57" t="s">
        <v>206</v>
      </c>
      <c r="H18" s="57" t="s">
        <v>207</v>
      </c>
    </row>
    <row r="19" spans="1:8">
      <c r="A19" s="248" t="s">
        <v>41</v>
      </c>
      <c r="B19" s="249"/>
      <c r="C19" s="249"/>
      <c r="D19" s="249"/>
      <c r="E19" s="249"/>
      <c r="F19" s="60">
        <v>0</v>
      </c>
      <c r="G19" s="60">
        <v>0</v>
      </c>
      <c r="H19" s="74">
        <v>0</v>
      </c>
    </row>
    <row r="20" spans="1:8">
      <c r="A20" s="248" t="s">
        <v>42</v>
      </c>
      <c r="B20" s="249"/>
      <c r="C20" s="249"/>
      <c r="D20" s="249"/>
      <c r="E20" s="249"/>
      <c r="F20" s="60">
        <v>0</v>
      </c>
      <c r="G20" s="60">
        <v>0</v>
      </c>
      <c r="H20" s="74">
        <v>0</v>
      </c>
    </row>
    <row r="21" spans="1:8">
      <c r="A21" s="236" t="s">
        <v>2</v>
      </c>
      <c r="B21" s="237"/>
      <c r="C21" s="237"/>
      <c r="D21" s="237"/>
      <c r="E21" s="237"/>
      <c r="F21" s="113">
        <f t="shared" ref="F21:H21" si="3">F19-F20</f>
        <v>0</v>
      </c>
      <c r="G21" s="113">
        <f t="shared" si="3"/>
        <v>0</v>
      </c>
      <c r="H21" s="113">
        <f t="shared" si="3"/>
        <v>0</v>
      </c>
    </row>
    <row r="22" spans="1:8">
      <c r="A22" s="236" t="s">
        <v>60</v>
      </c>
      <c r="B22" s="237"/>
      <c r="C22" s="237"/>
      <c r="D22" s="237"/>
      <c r="E22" s="237"/>
      <c r="F22" s="113">
        <f t="shared" ref="F22:H22" si="4">F14+F21</f>
        <v>0</v>
      </c>
      <c r="G22" s="113">
        <f t="shared" si="4"/>
        <v>-4617</v>
      </c>
      <c r="H22" s="113">
        <f t="shared" si="4"/>
        <v>-4617</v>
      </c>
    </row>
    <row r="23" spans="1:8" ht="18">
      <c r="A23" s="114"/>
      <c r="B23" s="115"/>
      <c r="C23" s="115"/>
      <c r="D23" s="115"/>
      <c r="E23" s="115"/>
      <c r="F23" s="116"/>
      <c r="G23" s="116"/>
      <c r="H23" s="116"/>
    </row>
    <row r="24" spans="1:8" ht="15.75">
      <c r="A24" s="238" t="s">
        <v>61</v>
      </c>
      <c r="B24" s="239"/>
      <c r="C24" s="239"/>
      <c r="D24" s="239"/>
      <c r="E24" s="239"/>
      <c r="F24" s="239"/>
      <c r="G24" s="239"/>
      <c r="H24" s="239"/>
    </row>
    <row r="25" spans="1:8" ht="15.75">
      <c r="A25" s="76"/>
      <c r="B25" s="77"/>
      <c r="C25" s="77"/>
      <c r="D25" s="77"/>
      <c r="E25" s="77"/>
      <c r="F25" s="78"/>
      <c r="G25" s="78"/>
      <c r="H25" s="78"/>
    </row>
    <row r="26" spans="1:8" ht="25.5">
      <c r="A26" s="26"/>
      <c r="B26" s="27"/>
      <c r="C26" s="27"/>
      <c r="D26" s="28"/>
      <c r="E26" s="29"/>
      <c r="F26" s="57" t="s">
        <v>205</v>
      </c>
      <c r="G26" s="57" t="s">
        <v>206</v>
      </c>
      <c r="H26" s="57" t="s">
        <v>207</v>
      </c>
    </row>
    <row r="27" spans="1:8" ht="15" customHeight="1">
      <c r="A27" s="240" t="s">
        <v>62</v>
      </c>
      <c r="B27" s="241"/>
      <c r="C27" s="241"/>
      <c r="D27" s="241"/>
      <c r="E27" s="242"/>
      <c r="F27" s="79">
        <v>0</v>
      </c>
      <c r="G27" s="79">
        <v>0</v>
      </c>
      <c r="H27" s="80">
        <v>0</v>
      </c>
    </row>
    <row r="28" spans="1:8" ht="15" customHeight="1">
      <c r="A28" s="236" t="s">
        <v>63</v>
      </c>
      <c r="B28" s="237"/>
      <c r="C28" s="237"/>
      <c r="D28" s="237"/>
      <c r="E28" s="237"/>
      <c r="F28" s="106">
        <f t="shared" ref="F28:H28" si="5">F22+F27</f>
        <v>0</v>
      </c>
      <c r="G28" s="106">
        <f t="shared" si="5"/>
        <v>-4617</v>
      </c>
      <c r="H28" s="107">
        <f t="shared" si="5"/>
        <v>-4617</v>
      </c>
    </row>
    <row r="29" spans="1:8" ht="45" customHeight="1">
      <c r="A29" s="243" t="s">
        <v>64</v>
      </c>
      <c r="B29" s="244"/>
      <c r="C29" s="244"/>
      <c r="D29" s="244"/>
      <c r="E29" s="245"/>
      <c r="F29" s="106">
        <f t="shared" ref="F29:H29" si="6">F14+F21+F27-F28</f>
        <v>0</v>
      </c>
      <c r="G29" s="106">
        <f t="shared" si="6"/>
        <v>0</v>
      </c>
      <c r="H29" s="107">
        <f t="shared" si="6"/>
        <v>0</v>
      </c>
    </row>
    <row r="30" spans="1:8" ht="15.75">
      <c r="A30" s="110"/>
      <c r="B30" s="111"/>
      <c r="C30" s="111"/>
      <c r="D30" s="111"/>
      <c r="E30" s="111"/>
      <c r="F30" s="112"/>
      <c r="G30" s="112"/>
      <c r="H30" s="112"/>
    </row>
    <row r="31" spans="1:8" ht="15.75">
      <c r="A31" s="238" t="s">
        <v>58</v>
      </c>
      <c r="B31" s="238"/>
      <c r="C31" s="238"/>
      <c r="D31" s="238"/>
      <c r="E31" s="238"/>
      <c r="F31" s="238"/>
      <c r="G31" s="238"/>
      <c r="H31" s="238"/>
    </row>
    <row r="32" spans="1:8" ht="18">
      <c r="A32" s="24"/>
      <c r="B32" s="25"/>
      <c r="C32" s="25"/>
      <c r="D32" s="25"/>
      <c r="E32" s="25"/>
      <c r="F32" s="75"/>
      <c r="G32" s="75"/>
      <c r="H32" s="75"/>
    </row>
    <row r="33" spans="1:8" ht="25.5">
      <c r="A33" s="26"/>
      <c r="B33" s="27"/>
      <c r="C33" s="27"/>
      <c r="D33" s="28"/>
      <c r="E33" s="29"/>
      <c r="F33" s="57" t="s">
        <v>205</v>
      </c>
      <c r="G33" s="57" t="s">
        <v>206</v>
      </c>
      <c r="H33" s="57" t="s">
        <v>207</v>
      </c>
    </row>
    <row r="34" spans="1:8">
      <c r="A34" s="240" t="s">
        <v>62</v>
      </c>
      <c r="B34" s="241"/>
      <c r="C34" s="241"/>
      <c r="D34" s="241"/>
      <c r="E34" s="242"/>
      <c r="F34" s="79">
        <v>0</v>
      </c>
      <c r="G34" s="79">
        <f>F37</f>
        <v>0</v>
      </c>
      <c r="H34" s="80">
        <f>G37</f>
        <v>0</v>
      </c>
    </row>
    <row r="35" spans="1:8" ht="28.5" customHeight="1">
      <c r="A35" s="240" t="s">
        <v>65</v>
      </c>
      <c r="B35" s="241"/>
      <c r="C35" s="241"/>
      <c r="D35" s="241"/>
      <c r="E35" s="242"/>
      <c r="F35" s="79">
        <v>0</v>
      </c>
      <c r="G35" s="79">
        <v>0</v>
      </c>
      <c r="H35" s="80">
        <v>0</v>
      </c>
    </row>
    <row r="36" spans="1:8">
      <c r="A36" s="240" t="s">
        <v>66</v>
      </c>
      <c r="B36" s="246"/>
      <c r="C36" s="246"/>
      <c r="D36" s="246"/>
      <c r="E36" s="247"/>
      <c r="F36" s="79">
        <v>0</v>
      </c>
      <c r="G36" s="79">
        <v>0</v>
      </c>
      <c r="H36" s="80">
        <v>0</v>
      </c>
    </row>
    <row r="37" spans="1:8" ht="15" customHeight="1">
      <c r="A37" s="236" t="s">
        <v>63</v>
      </c>
      <c r="B37" s="237"/>
      <c r="C37" s="237"/>
      <c r="D37" s="237"/>
      <c r="E37" s="237"/>
      <c r="F37" s="106">
        <f t="shared" ref="F37:H37" si="7">F34-F35+F36</f>
        <v>0</v>
      </c>
      <c r="G37" s="106">
        <f t="shared" si="7"/>
        <v>0</v>
      </c>
      <c r="H37" s="107">
        <f t="shared" si="7"/>
        <v>0</v>
      </c>
    </row>
    <row r="38" spans="1:8" ht="17.25" customHeight="1">
      <c r="A38" s="108"/>
      <c r="B38" s="108"/>
      <c r="C38" s="108"/>
      <c r="D38" s="108"/>
      <c r="E38" s="108"/>
      <c r="F38" s="109"/>
      <c r="G38" s="109"/>
      <c r="H38" s="109"/>
    </row>
    <row r="39" spans="1:8">
      <c r="A39" s="234" t="s">
        <v>36</v>
      </c>
      <c r="B39" s="235"/>
      <c r="C39" s="235"/>
      <c r="D39" s="235"/>
      <c r="E39" s="235"/>
      <c r="F39" s="235"/>
      <c r="G39" s="235"/>
      <c r="H39" s="235"/>
    </row>
    <row r="40" spans="1:8" ht="9" customHeight="1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"/>
  <sheetViews>
    <sheetView workbookViewId="0">
      <selection activeCell="L16" sqref="L16"/>
    </sheetView>
  </sheetViews>
  <sheetFormatPr defaultRowHeight="15"/>
  <cols>
    <col min="1" max="1" width="7.42578125" customWidth="1"/>
    <col min="2" max="2" width="8.42578125" customWidth="1"/>
    <col min="3" max="3" width="25.28515625" customWidth="1"/>
    <col min="4" max="6" width="25.28515625" style="49" customWidth="1"/>
    <col min="7" max="8" width="9.140625" hidden="1" customWidth="1"/>
  </cols>
  <sheetData>
    <row r="1" spans="1:8" s="118" customFormat="1" ht="58.5" customHeight="1">
      <c r="A1" s="250" t="s">
        <v>219</v>
      </c>
      <c r="B1" s="250"/>
      <c r="C1" s="250"/>
      <c r="D1" s="250"/>
      <c r="E1" s="250"/>
      <c r="F1" s="250"/>
      <c r="G1" s="250"/>
      <c r="H1" s="250"/>
    </row>
    <row r="2" spans="1:8" ht="18" customHeight="1">
      <c r="A2" s="1"/>
      <c r="B2" s="1"/>
      <c r="C2" s="1"/>
      <c r="D2" s="46"/>
      <c r="E2" s="46"/>
      <c r="F2" s="46"/>
    </row>
    <row r="3" spans="1:8" ht="15.75" customHeight="1">
      <c r="A3" s="251" t="s">
        <v>24</v>
      </c>
      <c r="B3" s="251"/>
      <c r="C3" s="251"/>
      <c r="D3" s="251"/>
      <c r="E3" s="251"/>
      <c r="F3" s="251"/>
    </row>
    <row r="4" spans="1:8" ht="18">
      <c r="A4" s="1"/>
      <c r="B4" s="1"/>
      <c r="C4" s="1"/>
      <c r="D4" s="46"/>
      <c r="E4" s="47"/>
      <c r="F4" s="47"/>
    </row>
    <row r="5" spans="1:8" ht="18" customHeight="1">
      <c r="A5" s="251" t="s">
        <v>4</v>
      </c>
      <c r="B5" s="251"/>
      <c r="C5" s="251"/>
      <c r="D5" s="251"/>
      <c r="E5" s="251"/>
      <c r="F5" s="251"/>
    </row>
    <row r="6" spans="1:8" ht="18">
      <c r="A6" s="1"/>
      <c r="B6" s="1"/>
      <c r="C6" s="1"/>
      <c r="D6" s="46"/>
      <c r="E6" s="47"/>
      <c r="F6" s="47"/>
    </row>
    <row r="7" spans="1:8" ht="15.75" customHeight="1">
      <c r="A7" s="251" t="s">
        <v>43</v>
      </c>
      <c r="B7" s="251"/>
      <c r="C7" s="251"/>
      <c r="D7" s="251"/>
      <c r="E7" s="251"/>
      <c r="F7" s="251"/>
    </row>
    <row r="8" spans="1:8" ht="18">
      <c r="A8" s="1"/>
      <c r="B8" s="1"/>
      <c r="C8" s="1"/>
      <c r="D8" s="51"/>
      <c r="E8" s="68"/>
      <c r="F8" s="68"/>
    </row>
    <row r="9" spans="1:8" ht="30">
      <c r="A9" s="15" t="s">
        <v>5</v>
      </c>
      <c r="B9" s="14" t="s">
        <v>6</v>
      </c>
      <c r="C9" s="14" t="s">
        <v>3</v>
      </c>
      <c r="D9" s="101" t="s">
        <v>205</v>
      </c>
      <c r="E9" s="141" t="s">
        <v>217</v>
      </c>
      <c r="F9" s="101" t="s">
        <v>207</v>
      </c>
    </row>
    <row r="10" spans="1:8">
      <c r="A10" s="21"/>
      <c r="B10" s="22"/>
      <c r="C10" s="20" t="s">
        <v>0</v>
      </c>
      <c r="D10" s="61"/>
      <c r="E10" s="61"/>
      <c r="F10" s="61"/>
    </row>
    <row r="11" spans="1:8" s="119" customFormat="1" ht="28.5" customHeight="1">
      <c r="A11" s="120">
        <v>6</v>
      </c>
      <c r="B11" s="123"/>
      <c r="C11" s="120" t="s">
        <v>7</v>
      </c>
      <c r="D11" s="121">
        <f t="shared" ref="D11:F11" si="0">SUM(D12:D16)</f>
        <v>2325900</v>
      </c>
      <c r="E11" s="122">
        <f>SUM(E12:E16)</f>
        <v>150245</v>
      </c>
      <c r="F11" s="122">
        <f t="shared" si="0"/>
        <v>2476145</v>
      </c>
    </row>
    <row r="12" spans="1:8" ht="38.25">
      <c r="A12" s="5"/>
      <c r="B12" s="10">
        <v>63</v>
      </c>
      <c r="C12" s="10" t="s">
        <v>31</v>
      </c>
      <c r="D12" s="50">
        <v>1745000</v>
      </c>
      <c r="E12" s="50">
        <v>8665</v>
      </c>
      <c r="F12" s="50">
        <f>SUM(D12+E12)</f>
        <v>1753665</v>
      </c>
    </row>
    <row r="13" spans="1:8" ht="33.75" customHeight="1">
      <c r="A13" s="5"/>
      <c r="B13" s="10">
        <v>64</v>
      </c>
      <c r="C13" s="10" t="s">
        <v>67</v>
      </c>
      <c r="D13" s="50">
        <v>0</v>
      </c>
      <c r="E13" s="50">
        <v>0</v>
      </c>
      <c r="F13" s="50">
        <v>0</v>
      </c>
    </row>
    <row r="14" spans="1:8" ht="33.75" customHeight="1">
      <c r="A14" s="5"/>
      <c r="B14" s="10">
        <v>65</v>
      </c>
      <c r="C14" s="12" t="s">
        <v>68</v>
      </c>
      <c r="D14" s="50">
        <v>91200</v>
      </c>
      <c r="E14" s="50">
        <v>26888</v>
      </c>
      <c r="F14" s="50">
        <f t="shared" ref="F14:F16" si="1">SUM(D14+E14)</f>
        <v>118088</v>
      </c>
    </row>
    <row r="15" spans="1:8" ht="33.75" customHeight="1">
      <c r="A15" s="5"/>
      <c r="B15" s="10">
        <v>66</v>
      </c>
      <c r="C15" s="12" t="s">
        <v>71</v>
      </c>
      <c r="D15" s="50">
        <v>0</v>
      </c>
      <c r="E15" s="50">
        <v>3832</v>
      </c>
      <c r="F15" s="50">
        <f t="shared" si="1"/>
        <v>3832</v>
      </c>
    </row>
    <row r="16" spans="1:8" ht="38.25">
      <c r="A16" s="6"/>
      <c r="B16" s="6">
        <v>67</v>
      </c>
      <c r="C16" s="10" t="s">
        <v>32</v>
      </c>
      <c r="D16" s="50">
        <v>489700</v>
      </c>
      <c r="E16" s="50">
        <v>110860</v>
      </c>
      <c r="F16" s="50">
        <f t="shared" si="1"/>
        <v>600560</v>
      </c>
    </row>
    <row r="17" spans="1:6" ht="25.5">
      <c r="A17" s="125">
        <v>7</v>
      </c>
      <c r="B17" s="127"/>
      <c r="C17" s="126" t="s">
        <v>8</v>
      </c>
      <c r="D17" s="124">
        <f>D18</f>
        <v>0</v>
      </c>
      <c r="E17" s="128">
        <f t="shared" ref="E17:F17" si="2">E18</f>
        <v>0</v>
      </c>
      <c r="F17" s="124">
        <f t="shared" si="2"/>
        <v>0</v>
      </c>
    </row>
    <row r="18" spans="1:6" ht="38.25">
      <c r="A18" s="10"/>
      <c r="B18" s="10">
        <v>72</v>
      </c>
      <c r="C18" s="18" t="s">
        <v>30</v>
      </c>
      <c r="D18" s="50">
        <v>0</v>
      </c>
      <c r="E18" s="50">
        <v>0</v>
      </c>
      <c r="F18" s="69">
        <v>0</v>
      </c>
    </row>
    <row r="19" spans="1:6">
      <c r="D19" s="55"/>
      <c r="E19" s="55"/>
      <c r="F19" s="55"/>
    </row>
    <row r="21" spans="1:6" ht="15.75">
      <c r="A21" s="251" t="s">
        <v>44</v>
      </c>
      <c r="B21" s="262"/>
      <c r="C21" s="262"/>
      <c r="D21" s="262"/>
      <c r="E21" s="262"/>
      <c r="F21" s="262"/>
    </row>
    <row r="22" spans="1:6" ht="18">
      <c r="A22" s="1"/>
      <c r="B22" s="1"/>
      <c r="C22" s="1"/>
      <c r="D22" s="46"/>
      <c r="E22" s="47"/>
      <c r="F22" s="47"/>
    </row>
    <row r="23" spans="1:6" ht="30">
      <c r="A23" s="15" t="s">
        <v>5</v>
      </c>
      <c r="B23" s="14" t="s">
        <v>6</v>
      </c>
      <c r="C23" s="14" t="s">
        <v>9</v>
      </c>
      <c r="D23" s="101" t="s">
        <v>205</v>
      </c>
      <c r="E23" s="101" t="s">
        <v>206</v>
      </c>
      <c r="F23" s="101" t="s">
        <v>207</v>
      </c>
    </row>
    <row r="24" spans="1:6" s="35" customFormat="1" ht="25.5" customHeight="1">
      <c r="A24" s="137"/>
      <c r="B24" s="135"/>
      <c r="C24" s="129" t="s">
        <v>1</v>
      </c>
      <c r="D24" s="132">
        <f>D25+D31</f>
        <v>2325900</v>
      </c>
      <c r="E24" s="130">
        <f>E25+E31</f>
        <v>154862</v>
      </c>
      <c r="F24" s="130">
        <f>F25+F31</f>
        <v>2480762</v>
      </c>
    </row>
    <row r="25" spans="1:6" ht="23.25" customHeight="1">
      <c r="A25" s="138">
        <v>3</v>
      </c>
      <c r="B25" s="136"/>
      <c r="C25" s="131" t="s">
        <v>10</v>
      </c>
      <c r="D25" s="133">
        <f>SUM(D26:D30)</f>
        <v>2260900</v>
      </c>
      <c r="E25" s="134">
        <f>SUM(E26:E30)</f>
        <v>145177</v>
      </c>
      <c r="F25" s="133">
        <f>SUM(F26:F30)</f>
        <v>2406077</v>
      </c>
    </row>
    <row r="26" spans="1:6" ht="15.75" customHeight="1">
      <c r="A26" s="5"/>
      <c r="B26" s="10">
        <v>31</v>
      </c>
      <c r="C26" s="10" t="s">
        <v>11</v>
      </c>
      <c r="D26" s="50">
        <v>1889800</v>
      </c>
      <c r="E26" s="50">
        <v>48675</v>
      </c>
      <c r="F26" s="50">
        <f>SUM(D26+E26)</f>
        <v>1938475</v>
      </c>
    </row>
    <row r="27" spans="1:6">
      <c r="A27" s="6"/>
      <c r="B27" s="6">
        <v>32</v>
      </c>
      <c r="C27" s="6" t="s">
        <v>25</v>
      </c>
      <c r="D27" s="50">
        <v>366500</v>
      </c>
      <c r="E27" s="50">
        <v>67697</v>
      </c>
      <c r="F27" s="50">
        <f>SUM(D27+E27)</f>
        <v>434197</v>
      </c>
    </row>
    <row r="28" spans="1:6">
      <c r="A28" s="6"/>
      <c r="B28" s="6">
        <v>34</v>
      </c>
      <c r="C28" s="7" t="s">
        <v>69</v>
      </c>
      <c r="D28" s="50">
        <v>1400</v>
      </c>
      <c r="E28" s="50">
        <v>-400</v>
      </c>
      <c r="F28" s="50">
        <f t="shared" ref="F28:F30" si="3">SUM(D28+E28)</f>
        <v>1000</v>
      </c>
    </row>
    <row r="29" spans="1:6">
      <c r="A29" s="6"/>
      <c r="B29" s="6">
        <v>37</v>
      </c>
      <c r="C29" s="7" t="s">
        <v>70</v>
      </c>
      <c r="D29" s="50">
        <v>3200</v>
      </c>
      <c r="E29" s="50">
        <v>28225</v>
      </c>
      <c r="F29" s="50">
        <f>SUM(D29+E29)</f>
        <v>31425</v>
      </c>
    </row>
    <row r="30" spans="1:6">
      <c r="A30" s="6"/>
      <c r="B30" s="6">
        <v>38</v>
      </c>
      <c r="C30" s="6" t="s">
        <v>188</v>
      </c>
      <c r="D30" s="50">
        <v>0</v>
      </c>
      <c r="E30" s="50">
        <v>980</v>
      </c>
      <c r="F30" s="50">
        <f t="shared" si="3"/>
        <v>980</v>
      </c>
    </row>
    <row r="31" spans="1:6" ht="25.5">
      <c r="A31" s="103">
        <v>4</v>
      </c>
      <c r="B31" s="104"/>
      <c r="C31" s="105" t="s">
        <v>12</v>
      </c>
      <c r="D31" s="102">
        <f t="shared" ref="D31:F31" si="4">D32</f>
        <v>65000</v>
      </c>
      <c r="E31" s="102">
        <f t="shared" si="4"/>
        <v>9685</v>
      </c>
      <c r="F31" s="102">
        <f t="shared" si="4"/>
        <v>74685</v>
      </c>
    </row>
    <row r="32" spans="1:6" ht="38.25">
      <c r="A32" s="10"/>
      <c r="B32" s="10">
        <v>42</v>
      </c>
      <c r="C32" s="18" t="s">
        <v>13</v>
      </c>
      <c r="D32" s="50">
        <v>65000</v>
      </c>
      <c r="E32" s="50">
        <v>9685</v>
      </c>
      <c r="F32" s="69">
        <f>SUM(D32+E32)</f>
        <v>74685</v>
      </c>
    </row>
    <row r="35" spans="1:10" ht="18.75">
      <c r="A35" s="16"/>
      <c r="B35" s="16"/>
      <c r="C35" s="16"/>
      <c r="D35" s="46"/>
      <c r="E35" s="46"/>
      <c r="F35" s="46"/>
      <c r="G35" s="16"/>
      <c r="H35" s="30"/>
      <c r="I35" s="16"/>
      <c r="J35" s="31"/>
    </row>
  </sheetData>
  <mergeCells count="5">
    <mergeCell ref="A21:F21"/>
    <mergeCell ref="A3:F3"/>
    <mergeCell ref="A5:F5"/>
    <mergeCell ref="A7:F7"/>
    <mergeCell ref="A1:H1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43134-C243-4AAB-BEA5-E6D1567BE9F1}">
  <dimension ref="A1:H36"/>
  <sheetViews>
    <sheetView workbookViewId="0">
      <selection activeCell="L17" sqref="L17"/>
    </sheetView>
  </sheetViews>
  <sheetFormatPr defaultRowHeight="15"/>
  <cols>
    <col min="1" max="1" width="44.140625" customWidth="1"/>
    <col min="2" max="2" width="23.5703125" customWidth="1"/>
    <col min="3" max="3" width="26.7109375" style="52" customWidth="1"/>
    <col min="4" max="4" width="21.28515625" style="52" customWidth="1"/>
    <col min="5" max="8" width="9.140625" hidden="1" customWidth="1"/>
  </cols>
  <sheetData>
    <row r="1" spans="1:8" ht="15" customHeight="1">
      <c r="A1" s="139"/>
      <c r="B1" s="139"/>
      <c r="C1" s="219"/>
      <c r="D1" s="219"/>
    </row>
    <row r="2" spans="1:8" ht="15" customHeight="1">
      <c r="A2" s="139"/>
      <c r="B2" s="139"/>
      <c r="C2" s="219"/>
      <c r="D2" s="219"/>
    </row>
    <row r="3" spans="1:8" s="118" customFormat="1" ht="58.5" customHeight="1">
      <c r="A3" s="250" t="s">
        <v>219</v>
      </c>
      <c r="B3" s="250"/>
      <c r="C3" s="250"/>
      <c r="D3" s="250"/>
      <c r="E3" s="250"/>
      <c r="F3" s="250"/>
      <c r="G3" s="250"/>
      <c r="H3" s="250"/>
    </row>
    <row r="4" spans="1:8" s="148" customFormat="1" ht="15.75" customHeight="1">
      <c r="A4" s="250" t="s">
        <v>24</v>
      </c>
      <c r="B4" s="250"/>
      <c r="C4" s="250"/>
      <c r="D4" s="250"/>
    </row>
    <row r="5" spans="1:8" s="148" customFormat="1" ht="18">
      <c r="A5" s="118"/>
      <c r="B5" s="149"/>
      <c r="C5" s="217"/>
      <c r="D5" s="217"/>
    </row>
    <row r="6" spans="1:8" s="148" customFormat="1" ht="18" customHeight="1">
      <c r="A6" s="250" t="s">
        <v>4</v>
      </c>
      <c r="B6" s="250"/>
      <c r="C6" s="250"/>
      <c r="D6" s="250"/>
    </row>
    <row r="7" spans="1:8" s="148" customFormat="1" ht="18">
      <c r="A7" s="149"/>
      <c r="B7" s="149"/>
      <c r="C7" s="217"/>
      <c r="D7" s="217"/>
    </row>
    <row r="8" spans="1:8" s="148" customFormat="1" ht="15.75" customHeight="1">
      <c r="A8" s="250" t="s">
        <v>222</v>
      </c>
      <c r="B8" s="250"/>
      <c r="C8" s="250"/>
      <c r="D8" s="250"/>
    </row>
    <row r="9" spans="1:8" s="148" customFormat="1" ht="18.75" thickBot="1">
      <c r="A9" s="149"/>
      <c r="B9" s="150"/>
      <c r="C9" s="47"/>
      <c r="D9" s="47"/>
    </row>
    <row r="10" spans="1:8" s="148" customFormat="1" ht="30.75" thickBot="1">
      <c r="A10" s="99" t="s">
        <v>195</v>
      </c>
      <c r="B10" s="100" t="s">
        <v>205</v>
      </c>
      <c r="C10" s="218" t="s">
        <v>220</v>
      </c>
      <c r="D10" s="223" t="s">
        <v>207</v>
      </c>
    </row>
    <row r="11" spans="1:8" s="148" customFormat="1" ht="30" customHeight="1">
      <c r="A11" s="151" t="s">
        <v>0</v>
      </c>
      <c r="B11" s="163">
        <f>B12+B22</f>
        <v>2325900</v>
      </c>
      <c r="C11" s="226">
        <f>C12+C22</f>
        <v>154862</v>
      </c>
      <c r="D11" s="226">
        <f>SUM(B11+C11)</f>
        <v>2480762</v>
      </c>
    </row>
    <row r="12" spans="1:8" s="148" customFormat="1" ht="26.25" customHeight="1">
      <c r="A12" s="152" t="s">
        <v>48</v>
      </c>
      <c r="B12" s="164">
        <f>SUM(B13:B18)</f>
        <v>2325900</v>
      </c>
      <c r="C12" s="164">
        <f>SUM(C13:C23)</f>
        <v>154862</v>
      </c>
      <c r="D12" s="226">
        <f t="shared" ref="D12:D18" si="0">SUM(B12+C12)</f>
        <v>2480762</v>
      </c>
    </row>
    <row r="13" spans="1:8" s="148" customFormat="1">
      <c r="A13" s="153" t="s">
        <v>208</v>
      </c>
      <c r="B13" s="165">
        <v>304590</v>
      </c>
      <c r="C13" s="225">
        <v>116860</v>
      </c>
      <c r="D13" s="226">
        <f t="shared" si="0"/>
        <v>421450</v>
      </c>
    </row>
    <row r="14" spans="1:8" s="148" customFormat="1">
      <c r="A14" s="154" t="s">
        <v>209</v>
      </c>
      <c r="B14" s="162">
        <v>119000</v>
      </c>
      <c r="C14" s="225">
        <v>4000</v>
      </c>
      <c r="D14" s="226">
        <f t="shared" si="0"/>
        <v>123000</v>
      </c>
    </row>
    <row r="15" spans="1:8" s="148" customFormat="1" ht="14.25" customHeight="1">
      <c r="A15" s="154" t="s">
        <v>223</v>
      </c>
      <c r="B15" s="162">
        <v>400</v>
      </c>
      <c r="C15" s="225">
        <v>0</v>
      </c>
      <c r="D15" s="226">
        <f t="shared" si="0"/>
        <v>400</v>
      </c>
    </row>
    <row r="16" spans="1:8" s="148" customFormat="1">
      <c r="A16" s="154" t="s">
        <v>224</v>
      </c>
      <c r="B16" s="162">
        <v>65710</v>
      </c>
      <c r="C16" s="225">
        <v>-10000</v>
      </c>
      <c r="D16" s="226">
        <f t="shared" si="0"/>
        <v>55710</v>
      </c>
    </row>
    <row r="17" spans="1:5" s="148" customFormat="1" ht="25.5">
      <c r="A17" s="154" t="s">
        <v>210</v>
      </c>
      <c r="B17" s="162">
        <v>1615000</v>
      </c>
      <c r="C17" s="225">
        <v>0</v>
      </c>
      <c r="D17" s="226">
        <f t="shared" si="0"/>
        <v>1615000</v>
      </c>
    </row>
    <row r="18" spans="1:5" s="148" customFormat="1">
      <c r="A18" s="154" t="s">
        <v>225</v>
      </c>
      <c r="B18" s="162">
        <v>221200</v>
      </c>
      <c r="C18" s="225">
        <v>39385</v>
      </c>
      <c r="D18" s="226">
        <f t="shared" si="0"/>
        <v>260585</v>
      </c>
    </row>
    <row r="19" spans="1:5" s="148" customFormat="1" hidden="1">
      <c r="A19" s="155" t="s">
        <v>47</v>
      </c>
      <c r="B19" s="156"/>
      <c r="C19" s="220"/>
      <c r="D19" s="220"/>
    </row>
    <row r="20" spans="1:5" s="148" customFormat="1" hidden="1">
      <c r="A20" s="154" t="s">
        <v>226</v>
      </c>
      <c r="B20" s="157"/>
      <c r="C20" s="48"/>
      <c r="D20" s="48"/>
    </row>
    <row r="21" spans="1:5" s="148" customFormat="1" hidden="1">
      <c r="A21" s="158" t="s">
        <v>46</v>
      </c>
      <c r="B21" s="157"/>
      <c r="C21" s="48"/>
      <c r="D21" s="221"/>
    </row>
    <row r="22" spans="1:5" s="148" customFormat="1" hidden="1">
      <c r="A22" s="153" t="s">
        <v>227</v>
      </c>
      <c r="B22" s="157"/>
      <c r="C22" s="48"/>
      <c r="D22" s="221"/>
    </row>
    <row r="23" spans="1:5" s="224" customFormat="1">
      <c r="A23" s="195" t="s">
        <v>233</v>
      </c>
      <c r="B23" s="195">
        <v>0</v>
      </c>
      <c r="C23" s="200">
        <v>4617</v>
      </c>
      <c r="D23" s="222">
        <v>4617</v>
      </c>
    </row>
    <row r="24" spans="1:5" s="148" customFormat="1">
      <c r="A24" s="118"/>
      <c r="C24" s="49"/>
      <c r="D24" s="49"/>
    </row>
    <row r="25" spans="1:5" s="148" customFormat="1" ht="15.75" customHeight="1">
      <c r="A25" s="250" t="s">
        <v>228</v>
      </c>
      <c r="B25" s="250"/>
      <c r="C25" s="250"/>
      <c r="D25" s="250"/>
    </row>
    <row r="26" spans="1:5" s="148" customFormat="1" ht="18.75" thickBot="1">
      <c r="A26" s="149"/>
      <c r="B26" s="150"/>
      <c r="C26" s="47"/>
      <c r="D26" s="47"/>
    </row>
    <row r="27" spans="1:5" s="148" customFormat="1" ht="30.75" thickBot="1">
      <c r="A27" s="99" t="s">
        <v>195</v>
      </c>
      <c r="B27" s="100" t="s">
        <v>205</v>
      </c>
      <c r="C27" s="218" t="s">
        <v>220</v>
      </c>
      <c r="D27" s="223" t="s">
        <v>207</v>
      </c>
    </row>
    <row r="28" spans="1:5" s="159" customFormat="1" ht="27" customHeight="1">
      <c r="A28" s="151" t="s">
        <v>1</v>
      </c>
      <c r="B28" s="163">
        <f>B29</f>
        <v>2325900</v>
      </c>
      <c r="C28" s="226">
        <f t="shared" ref="C28:D28" si="1">C29</f>
        <v>154862</v>
      </c>
      <c r="D28" s="226">
        <f t="shared" si="1"/>
        <v>2480762</v>
      </c>
    </row>
    <row r="29" spans="1:5" s="159" customFormat="1" ht="20.25" customHeight="1">
      <c r="A29" s="160" t="s">
        <v>48</v>
      </c>
      <c r="B29" s="166">
        <f>SUM(B30:B35)</f>
        <v>2325900</v>
      </c>
      <c r="C29" s="166">
        <f>SUM(C30:C36)</f>
        <v>154862</v>
      </c>
      <c r="D29" s="226">
        <f>SUM(B29+C29)</f>
        <v>2480762</v>
      </c>
    </row>
    <row r="30" spans="1:5" s="148" customFormat="1">
      <c r="A30" s="153" t="s">
        <v>208</v>
      </c>
      <c r="B30" s="162">
        <v>304590</v>
      </c>
      <c r="C30" s="225">
        <v>116860</v>
      </c>
      <c r="D30" s="226">
        <f>SUM(B30+C30)</f>
        <v>421450</v>
      </c>
      <c r="E30" s="161"/>
    </row>
    <row r="31" spans="1:5" s="148" customFormat="1" ht="19.5" customHeight="1">
      <c r="A31" s="154" t="s">
        <v>209</v>
      </c>
      <c r="B31" s="162">
        <v>119000</v>
      </c>
      <c r="C31" s="225">
        <v>4000</v>
      </c>
      <c r="D31" s="226">
        <f t="shared" ref="D31:D35" si="2">SUM(B31+C31)</f>
        <v>123000</v>
      </c>
      <c r="E31" s="161"/>
    </row>
    <row r="32" spans="1:5" s="148" customFormat="1">
      <c r="A32" s="154" t="s">
        <v>223</v>
      </c>
      <c r="B32" s="162">
        <v>400</v>
      </c>
      <c r="C32" s="225">
        <v>0</v>
      </c>
      <c r="D32" s="226">
        <f t="shared" si="2"/>
        <v>400</v>
      </c>
    </row>
    <row r="33" spans="1:8" s="148" customFormat="1">
      <c r="A33" s="153" t="s">
        <v>224</v>
      </c>
      <c r="B33" s="162">
        <v>65710</v>
      </c>
      <c r="C33" s="225">
        <v>-10000</v>
      </c>
      <c r="D33" s="226">
        <f t="shared" si="2"/>
        <v>55710</v>
      </c>
      <c r="E33" s="161"/>
    </row>
    <row r="34" spans="1:8" s="148" customFormat="1" ht="25.5">
      <c r="A34" s="154" t="s">
        <v>229</v>
      </c>
      <c r="B34" s="162">
        <v>1615000</v>
      </c>
      <c r="C34" s="225">
        <v>0</v>
      </c>
      <c r="D34" s="226">
        <f t="shared" si="2"/>
        <v>1615000</v>
      </c>
      <c r="E34" s="161"/>
    </row>
    <row r="35" spans="1:8" s="148" customFormat="1">
      <c r="A35" s="153" t="s">
        <v>230</v>
      </c>
      <c r="B35" s="162">
        <v>221200</v>
      </c>
      <c r="C35" s="225">
        <v>39385</v>
      </c>
      <c r="D35" s="226">
        <f t="shared" si="2"/>
        <v>260585</v>
      </c>
    </row>
    <row r="36" spans="1:8">
      <c r="A36" s="195" t="s">
        <v>233</v>
      </c>
      <c r="B36" s="195">
        <v>0</v>
      </c>
      <c r="C36" s="200">
        <v>4617</v>
      </c>
      <c r="D36" s="222">
        <v>4617</v>
      </c>
      <c r="E36" s="224"/>
      <c r="F36" s="224"/>
      <c r="G36" s="224"/>
      <c r="H36" s="224"/>
    </row>
  </sheetData>
  <mergeCells count="5">
    <mergeCell ref="A8:D8"/>
    <mergeCell ref="A25:D25"/>
    <mergeCell ref="A3:H3"/>
    <mergeCell ref="A4:D4"/>
    <mergeCell ref="A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sqref="A1:H1"/>
    </sheetView>
  </sheetViews>
  <sheetFormatPr defaultRowHeight="15"/>
  <cols>
    <col min="1" max="1" width="37.7109375" customWidth="1"/>
    <col min="2" max="3" width="25.28515625" style="49" customWidth="1"/>
    <col min="4" max="4" width="27.140625" style="49" customWidth="1"/>
    <col min="5" max="5" width="0.5703125" style="52" customWidth="1"/>
    <col min="6" max="6" width="9.140625" style="52" hidden="1" customWidth="1"/>
    <col min="7" max="8" width="9.140625" hidden="1" customWidth="1"/>
  </cols>
  <sheetData>
    <row r="1" spans="1:8" s="118" customFormat="1" ht="58.5" customHeight="1">
      <c r="A1" s="250" t="s">
        <v>219</v>
      </c>
      <c r="B1" s="250"/>
      <c r="C1" s="250"/>
      <c r="D1" s="250"/>
      <c r="E1" s="250"/>
      <c r="F1" s="250"/>
      <c r="G1" s="250"/>
      <c r="H1" s="250"/>
    </row>
    <row r="2" spans="1:8" ht="18" customHeight="1">
      <c r="A2" s="1"/>
      <c r="B2" s="46"/>
      <c r="C2" s="46"/>
      <c r="D2" s="46"/>
    </row>
    <row r="3" spans="1:8" ht="15.75">
      <c r="A3" s="251" t="s">
        <v>24</v>
      </c>
      <c r="B3" s="251"/>
      <c r="C3" s="252"/>
      <c r="D3" s="252"/>
    </row>
    <row r="4" spans="1:8" ht="18">
      <c r="A4" s="1"/>
      <c r="B4" s="46"/>
      <c r="C4" s="47"/>
      <c r="D4" s="47"/>
    </row>
    <row r="5" spans="1:8" ht="18" customHeight="1">
      <c r="A5" s="251" t="s">
        <v>4</v>
      </c>
      <c r="B5" s="261"/>
      <c r="C5" s="261"/>
      <c r="D5" s="261"/>
    </row>
    <row r="6" spans="1:8" ht="18">
      <c r="A6" s="1"/>
      <c r="B6" s="46"/>
      <c r="C6" s="47"/>
      <c r="D6" s="47"/>
    </row>
    <row r="7" spans="1:8" ht="15.75">
      <c r="A7" s="251" t="s">
        <v>14</v>
      </c>
      <c r="B7" s="262"/>
      <c r="C7" s="262"/>
      <c r="D7" s="262"/>
    </row>
    <row r="8" spans="1:8" ht="18">
      <c r="A8" s="1"/>
      <c r="B8" s="46"/>
      <c r="C8" s="47"/>
      <c r="D8" s="47"/>
    </row>
    <row r="9" spans="1:8" s="37" customFormat="1" ht="12">
      <c r="A9" s="36"/>
      <c r="B9" s="54"/>
      <c r="C9" s="54"/>
      <c r="D9" s="65"/>
      <c r="E9" s="53"/>
      <c r="F9" s="53"/>
    </row>
    <row r="10" spans="1:8" ht="25.5">
      <c r="A10" s="15" t="s">
        <v>195</v>
      </c>
      <c r="B10" s="57" t="s">
        <v>205</v>
      </c>
      <c r="C10" s="57" t="s">
        <v>206</v>
      </c>
      <c r="D10" s="57" t="s">
        <v>207</v>
      </c>
    </row>
    <row r="11" spans="1:8" ht="30" customHeight="1">
      <c r="A11" s="5" t="s">
        <v>15</v>
      </c>
      <c r="B11" s="50">
        <v>2325900</v>
      </c>
      <c r="C11" s="50">
        <v>154862</v>
      </c>
      <c r="D11" s="50">
        <f t="shared" ref="D11:D12" si="0">B11+C11</f>
        <v>2480762</v>
      </c>
    </row>
    <row r="12" spans="1:8" ht="30" customHeight="1">
      <c r="A12" s="5" t="s">
        <v>196</v>
      </c>
      <c r="B12" s="50">
        <v>2325900</v>
      </c>
      <c r="C12" s="50">
        <v>154862</v>
      </c>
      <c r="D12" s="50">
        <f t="shared" si="0"/>
        <v>2480762</v>
      </c>
    </row>
    <row r="13" spans="1:8" ht="30" customHeight="1">
      <c r="A13" s="38" t="s">
        <v>197</v>
      </c>
      <c r="B13" s="50">
        <v>2325900</v>
      </c>
      <c r="C13" s="50">
        <v>154862</v>
      </c>
      <c r="D13" s="50">
        <f>B13+C13</f>
        <v>2480762</v>
      </c>
    </row>
    <row r="14" spans="1:8" ht="30" hidden="1" customHeight="1">
      <c r="A14" s="5" t="s">
        <v>16</v>
      </c>
      <c r="B14" s="48"/>
      <c r="C14" s="48"/>
      <c r="D14" s="48"/>
    </row>
    <row r="15" spans="1:8" ht="25.5" hidden="1">
      <c r="A15" s="12" t="s">
        <v>17</v>
      </c>
      <c r="B15" s="48"/>
      <c r="C15" s="48"/>
      <c r="D15" s="48"/>
    </row>
    <row r="16" spans="1:8" ht="15.75" hidden="1" customHeight="1">
      <c r="A16" s="11" t="s">
        <v>18</v>
      </c>
      <c r="B16" s="48"/>
      <c r="C16" s="48"/>
      <c r="D16" s="48"/>
    </row>
    <row r="17" spans="1:4" ht="19.5" hidden="1" customHeight="1">
      <c r="A17" s="5" t="s">
        <v>19</v>
      </c>
      <c r="B17" s="48"/>
      <c r="C17" s="48"/>
      <c r="D17" s="48"/>
    </row>
    <row r="18" spans="1:4" ht="25.5" hidden="1">
      <c r="A18" s="13" t="s">
        <v>20</v>
      </c>
      <c r="B18" s="48"/>
      <c r="C18" s="48"/>
      <c r="D18" s="48"/>
    </row>
    <row r="19" spans="1:4" hidden="1"/>
  </sheetData>
  <mergeCells count="4">
    <mergeCell ref="A3:D3"/>
    <mergeCell ref="A5:D5"/>
    <mergeCell ref="A7:D7"/>
    <mergeCell ref="A1:H1"/>
  </mergeCells>
  <pageMargins left="0.7" right="0.7" top="0.75" bottom="0.75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38"/>
  <sheetViews>
    <sheetView workbookViewId="0">
      <selection sqref="A1:H1"/>
    </sheetView>
  </sheetViews>
  <sheetFormatPr defaultRowHeight="15"/>
  <cols>
    <col min="1" max="1" width="9.140625" style="32"/>
    <col min="2" max="2" width="13.5703125" style="32" customWidth="1"/>
    <col min="3" max="4" width="9.140625" style="32"/>
    <col min="5" max="5" width="29.140625" style="32" customWidth="1"/>
    <col min="6" max="7" width="23.140625" style="45" customWidth="1"/>
    <col min="8" max="8" width="21.85546875" style="42" customWidth="1"/>
    <col min="9" max="9" width="32.42578125" customWidth="1"/>
  </cols>
  <sheetData>
    <row r="1" spans="1:8" s="118" customFormat="1" ht="58.5" customHeight="1">
      <c r="A1" s="250" t="s">
        <v>219</v>
      </c>
      <c r="B1" s="250"/>
      <c r="C1" s="250"/>
      <c r="D1" s="250"/>
      <c r="E1" s="250"/>
      <c r="F1" s="250"/>
      <c r="G1" s="250"/>
      <c r="H1" s="250"/>
    </row>
    <row r="2" spans="1:8" ht="18" customHeight="1">
      <c r="A2" s="334" t="s">
        <v>23</v>
      </c>
      <c r="B2" s="335"/>
      <c r="C2" s="335"/>
      <c r="D2" s="335"/>
      <c r="E2" s="335"/>
      <c r="F2" s="335"/>
      <c r="G2" s="335"/>
    </row>
    <row r="3" spans="1:8" ht="15" customHeight="1">
      <c r="A3" s="327" t="s">
        <v>73</v>
      </c>
      <c r="B3" s="327"/>
      <c r="C3" s="328" t="s">
        <v>74</v>
      </c>
      <c r="D3" s="329"/>
      <c r="E3" s="330"/>
      <c r="F3" s="322" t="s">
        <v>205</v>
      </c>
      <c r="G3" s="322" t="s">
        <v>217</v>
      </c>
      <c r="H3" s="322" t="s">
        <v>207</v>
      </c>
    </row>
    <row r="4" spans="1:8" ht="18" customHeight="1">
      <c r="A4" s="327"/>
      <c r="B4" s="327"/>
      <c r="C4" s="331"/>
      <c r="D4" s="332"/>
      <c r="E4" s="333"/>
      <c r="F4" s="323"/>
      <c r="G4" s="323"/>
      <c r="H4" s="323"/>
    </row>
    <row r="5" spans="1:8">
      <c r="A5" s="326">
        <v>1</v>
      </c>
      <c r="B5" s="326"/>
      <c r="C5" s="326">
        <v>2</v>
      </c>
      <c r="D5" s="326"/>
      <c r="E5" s="326"/>
      <c r="F5" s="43"/>
      <c r="G5" s="43"/>
      <c r="H5" s="44"/>
    </row>
    <row r="6" spans="1:8" ht="27.75" customHeight="1">
      <c r="A6" s="324" t="s">
        <v>221</v>
      </c>
      <c r="B6" s="325"/>
      <c r="C6" s="325" t="s">
        <v>75</v>
      </c>
      <c r="D6" s="325"/>
      <c r="E6" s="325"/>
      <c r="F6" s="143">
        <f>F7+F57+F325</f>
        <v>2325900</v>
      </c>
      <c r="G6" s="143">
        <f>G7+G57+G325</f>
        <v>154862</v>
      </c>
      <c r="H6" s="143">
        <f>F6+G6</f>
        <v>2480762</v>
      </c>
    </row>
    <row r="7" spans="1:8" s="35" customFormat="1" ht="15" customHeight="1">
      <c r="A7" s="340" t="s">
        <v>76</v>
      </c>
      <c r="B7" s="341"/>
      <c r="C7" s="341"/>
      <c r="D7" s="341"/>
      <c r="E7" s="342"/>
      <c r="F7" s="142">
        <f>F8+F41</f>
        <v>1704000</v>
      </c>
      <c r="G7" s="142">
        <f>G8+G41</f>
        <v>4000</v>
      </c>
      <c r="H7" s="142">
        <f>H8+H41</f>
        <v>1708000</v>
      </c>
    </row>
    <row r="8" spans="1:8" ht="15" customHeight="1">
      <c r="A8" s="325" t="s">
        <v>77</v>
      </c>
      <c r="B8" s="325"/>
      <c r="C8" s="325" t="s">
        <v>78</v>
      </c>
      <c r="D8" s="325"/>
      <c r="E8" s="325"/>
      <c r="F8" s="143">
        <f t="shared" ref="F8" si="0">F10</f>
        <v>89000</v>
      </c>
      <c r="G8" s="143">
        <f>G10</f>
        <v>4000</v>
      </c>
      <c r="H8" s="143">
        <f>H10</f>
        <v>93000</v>
      </c>
    </row>
    <row r="9" spans="1:8" ht="15" customHeight="1">
      <c r="A9" s="314" t="s">
        <v>211</v>
      </c>
      <c r="B9" s="314"/>
      <c r="C9" s="314" t="s">
        <v>79</v>
      </c>
      <c r="D9" s="314"/>
      <c r="E9" s="314"/>
      <c r="F9" s="183">
        <f>F10</f>
        <v>89000</v>
      </c>
      <c r="G9" s="183">
        <f>G10</f>
        <v>4000</v>
      </c>
      <c r="H9" s="183">
        <f>H10</f>
        <v>93000</v>
      </c>
    </row>
    <row r="10" spans="1:8" ht="15" customHeight="1">
      <c r="A10" s="285" t="s">
        <v>80</v>
      </c>
      <c r="B10" s="285"/>
      <c r="C10" s="285" t="s">
        <v>10</v>
      </c>
      <c r="D10" s="285"/>
      <c r="E10" s="285"/>
      <c r="F10" s="182">
        <f>F11+F37</f>
        <v>89000</v>
      </c>
      <c r="G10" s="182">
        <f>G11+G37</f>
        <v>4000</v>
      </c>
      <c r="H10" s="182">
        <f>H11+H37</f>
        <v>93000</v>
      </c>
    </row>
    <row r="11" spans="1:8" ht="15" customHeight="1">
      <c r="A11" s="336" t="s">
        <v>81</v>
      </c>
      <c r="B11" s="336"/>
      <c r="C11" s="337" t="s">
        <v>25</v>
      </c>
      <c r="D11" s="338"/>
      <c r="E11" s="339"/>
      <c r="F11" s="195">
        <f>F12+F15+F22+F31</f>
        <v>87600</v>
      </c>
      <c r="G11" s="200">
        <f>G12+G15+G22+G31</f>
        <v>4400</v>
      </c>
      <c r="H11" s="200">
        <f>H12+H15+H22+H31</f>
        <v>92000</v>
      </c>
    </row>
    <row r="12" spans="1:8" s="181" customFormat="1" ht="15" customHeight="1">
      <c r="A12" s="312" t="s">
        <v>82</v>
      </c>
      <c r="B12" s="312"/>
      <c r="C12" s="343" t="s">
        <v>83</v>
      </c>
      <c r="D12" s="343"/>
      <c r="E12" s="343"/>
      <c r="F12" s="198">
        <f t="shared" ref="F12:G12" si="1">SUM(F13:F14)</f>
        <v>4000</v>
      </c>
      <c r="G12" s="198">
        <f t="shared" si="1"/>
        <v>1500</v>
      </c>
      <c r="H12" s="198">
        <f t="shared" ref="H12" si="2">SUM(H13:H14)</f>
        <v>5500</v>
      </c>
    </row>
    <row r="13" spans="1:8" ht="15" customHeight="1">
      <c r="A13" s="313" t="s">
        <v>84</v>
      </c>
      <c r="B13" s="313"/>
      <c r="C13" s="313" t="s">
        <v>85</v>
      </c>
      <c r="D13" s="313"/>
      <c r="E13" s="313"/>
      <c r="F13" s="63">
        <v>3500</v>
      </c>
      <c r="G13" s="63">
        <v>1500</v>
      </c>
      <c r="H13" s="63">
        <f>SUM(F13+G13)</f>
        <v>5000</v>
      </c>
    </row>
    <row r="14" spans="1:8" ht="15" customHeight="1">
      <c r="A14" s="313" t="s">
        <v>86</v>
      </c>
      <c r="B14" s="313"/>
      <c r="C14" s="313" t="s">
        <v>87</v>
      </c>
      <c r="D14" s="313"/>
      <c r="E14" s="313"/>
      <c r="F14" s="63">
        <v>500</v>
      </c>
      <c r="G14" s="63">
        <v>0</v>
      </c>
      <c r="H14" s="63">
        <v>500</v>
      </c>
    </row>
    <row r="15" spans="1:8" s="181" customFormat="1" ht="15" customHeight="1">
      <c r="A15" s="312" t="s">
        <v>88</v>
      </c>
      <c r="B15" s="312"/>
      <c r="C15" s="312" t="s">
        <v>89</v>
      </c>
      <c r="D15" s="312"/>
      <c r="E15" s="312"/>
      <c r="F15" s="85">
        <f>SUM(F16:F21)</f>
        <v>9000</v>
      </c>
      <c r="G15" s="85">
        <f>SUM(G16:G21)</f>
        <v>2890</v>
      </c>
      <c r="H15" s="85">
        <f>SUM(H16:H21)</f>
        <v>11890</v>
      </c>
    </row>
    <row r="16" spans="1:8" ht="15" customHeight="1">
      <c r="A16" s="313" t="s">
        <v>90</v>
      </c>
      <c r="B16" s="313"/>
      <c r="C16" s="313" t="s">
        <v>91</v>
      </c>
      <c r="D16" s="313"/>
      <c r="E16" s="313"/>
      <c r="F16" s="63">
        <v>8000</v>
      </c>
      <c r="G16" s="63">
        <v>600</v>
      </c>
      <c r="H16" s="63">
        <f>SUM(F16+G16)</f>
        <v>8600</v>
      </c>
    </row>
    <row r="17" spans="1:8" ht="15" customHeight="1">
      <c r="A17" s="313">
        <v>3222</v>
      </c>
      <c r="B17" s="313"/>
      <c r="C17" s="313" t="s">
        <v>92</v>
      </c>
      <c r="D17" s="313"/>
      <c r="E17" s="313"/>
      <c r="F17" s="63">
        <v>0</v>
      </c>
      <c r="G17" s="63">
        <v>0</v>
      </c>
      <c r="H17" s="63">
        <f t="shared" ref="H17:H21" si="3">SUM(F17+G17)</f>
        <v>0</v>
      </c>
    </row>
    <row r="18" spans="1:8" ht="15" customHeight="1">
      <c r="A18" s="313" t="s">
        <v>93</v>
      </c>
      <c r="B18" s="313"/>
      <c r="C18" s="313" t="s">
        <v>94</v>
      </c>
      <c r="D18" s="313"/>
      <c r="E18" s="313"/>
      <c r="F18" s="63">
        <v>0</v>
      </c>
      <c r="G18" s="63">
        <v>0</v>
      </c>
      <c r="H18" s="63">
        <f t="shared" si="3"/>
        <v>0</v>
      </c>
    </row>
    <row r="19" spans="1:8" ht="15" customHeight="1">
      <c r="A19" s="272">
        <v>3224</v>
      </c>
      <c r="B19" s="274"/>
      <c r="C19" s="313" t="s">
        <v>95</v>
      </c>
      <c r="D19" s="313"/>
      <c r="E19" s="313"/>
      <c r="F19" s="63">
        <v>500</v>
      </c>
      <c r="G19" s="63">
        <v>1500</v>
      </c>
      <c r="H19" s="63">
        <f t="shared" si="3"/>
        <v>2000</v>
      </c>
    </row>
    <row r="20" spans="1:8" ht="15" customHeight="1">
      <c r="A20" s="272" t="s">
        <v>96</v>
      </c>
      <c r="B20" s="274"/>
      <c r="C20" s="313" t="s">
        <v>97</v>
      </c>
      <c r="D20" s="313"/>
      <c r="E20" s="313"/>
      <c r="F20" s="63">
        <v>0</v>
      </c>
      <c r="G20" s="63">
        <v>290</v>
      </c>
      <c r="H20" s="63">
        <f t="shared" si="3"/>
        <v>290</v>
      </c>
    </row>
    <row r="21" spans="1:8" ht="15" customHeight="1">
      <c r="A21" s="272" t="s">
        <v>98</v>
      </c>
      <c r="B21" s="274"/>
      <c r="C21" s="313" t="s">
        <v>99</v>
      </c>
      <c r="D21" s="313"/>
      <c r="E21" s="313"/>
      <c r="F21" s="63">
        <v>500</v>
      </c>
      <c r="G21" s="63">
        <v>500</v>
      </c>
      <c r="H21" s="63">
        <f t="shared" si="3"/>
        <v>1000</v>
      </c>
    </row>
    <row r="22" spans="1:8" s="181" customFormat="1" ht="15" customHeight="1">
      <c r="A22" s="279" t="s">
        <v>100</v>
      </c>
      <c r="B22" s="279"/>
      <c r="C22" s="279" t="s">
        <v>101</v>
      </c>
      <c r="D22" s="279"/>
      <c r="E22" s="279"/>
      <c r="F22" s="85">
        <f>SUM(F23:F30)</f>
        <v>70750</v>
      </c>
      <c r="G22" s="85">
        <f>SUM(G23:G30)</f>
        <v>50</v>
      </c>
      <c r="H22" s="85">
        <f>SUM(H23:H30)</f>
        <v>70800</v>
      </c>
    </row>
    <row r="23" spans="1:8" ht="15" customHeight="1">
      <c r="A23" s="272" t="s">
        <v>102</v>
      </c>
      <c r="B23" s="274"/>
      <c r="C23" s="313" t="s">
        <v>103</v>
      </c>
      <c r="D23" s="313"/>
      <c r="E23" s="313"/>
      <c r="F23" s="63">
        <v>4750</v>
      </c>
      <c r="G23" s="63">
        <v>1200</v>
      </c>
      <c r="H23" s="63">
        <f>SUM(F23+G23)</f>
        <v>5950</v>
      </c>
    </row>
    <row r="24" spans="1:8" ht="15" customHeight="1">
      <c r="A24" s="272">
        <v>3232</v>
      </c>
      <c r="B24" s="274"/>
      <c r="C24" s="313" t="s">
        <v>104</v>
      </c>
      <c r="D24" s="313"/>
      <c r="E24" s="313"/>
      <c r="F24" s="63">
        <v>22100</v>
      </c>
      <c r="G24" s="63">
        <v>4000</v>
      </c>
      <c r="H24" s="63">
        <f t="shared" ref="H24:H30" si="4">SUM(F24+G24)</f>
        <v>26100</v>
      </c>
    </row>
    <row r="25" spans="1:8" ht="15" customHeight="1">
      <c r="A25" s="272" t="s">
        <v>105</v>
      </c>
      <c r="B25" s="274"/>
      <c r="C25" s="313" t="s">
        <v>106</v>
      </c>
      <c r="D25" s="313"/>
      <c r="E25" s="313"/>
      <c r="F25" s="63">
        <v>18100</v>
      </c>
      <c r="G25" s="63">
        <v>800</v>
      </c>
      <c r="H25" s="63">
        <f t="shared" si="4"/>
        <v>18900</v>
      </c>
    </row>
    <row r="26" spans="1:8" ht="15" customHeight="1">
      <c r="A26" s="272" t="s">
        <v>107</v>
      </c>
      <c r="B26" s="274"/>
      <c r="C26" s="313" t="s">
        <v>108</v>
      </c>
      <c r="D26" s="313"/>
      <c r="E26" s="313"/>
      <c r="F26" s="63">
        <v>0</v>
      </c>
      <c r="G26" s="63">
        <v>500</v>
      </c>
      <c r="H26" s="63">
        <f t="shared" si="4"/>
        <v>500</v>
      </c>
    </row>
    <row r="27" spans="1:8" ht="15" customHeight="1">
      <c r="A27" s="272" t="s">
        <v>109</v>
      </c>
      <c r="B27" s="274"/>
      <c r="C27" s="313" t="s">
        <v>110</v>
      </c>
      <c r="D27" s="313"/>
      <c r="E27" s="313"/>
      <c r="F27" s="63">
        <v>4000</v>
      </c>
      <c r="G27" s="63">
        <v>0</v>
      </c>
      <c r="H27" s="63">
        <f t="shared" si="4"/>
        <v>4000</v>
      </c>
    </row>
    <row r="28" spans="1:8" ht="15" customHeight="1">
      <c r="A28" s="272" t="s">
        <v>111</v>
      </c>
      <c r="B28" s="274"/>
      <c r="C28" s="313" t="s">
        <v>112</v>
      </c>
      <c r="D28" s="313"/>
      <c r="E28" s="313"/>
      <c r="F28" s="63">
        <v>2300</v>
      </c>
      <c r="G28" s="63">
        <v>-1650</v>
      </c>
      <c r="H28" s="63">
        <f t="shared" si="4"/>
        <v>650</v>
      </c>
    </row>
    <row r="29" spans="1:8" ht="15" customHeight="1">
      <c r="A29" s="272" t="s">
        <v>113</v>
      </c>
      <c r="B29" s="274"/>
      <c r="C29" s="313" t="s">
        <v>114</v>
      </c>
      <c r="D29" s="313"/>
      <c r="E29" s="313"/>
      <c r="F29" s="63">
        <v>3500</v>
      </c>
      <c r="G29" s="63">
        <v>200</v>
      </c>
      <c r="H29" s="63">
        <f t="shared" si="4"/>
        <v>3700</v>
      </c>
    </row>
    <row r="30" spans="1:8" ht="15" customHeight="1">
      <c r="A30" s="272" t="s">
        <v>115</v>
      </c>
      <c r="B30" s="274"/>
      <c r="C30" s="313" t="s">
        <v>116</v>
      </c>
      <c r="D30" s="313"/>
      <c r="E30" s="313"/>
      <c r="F30" s="63">
        <v>16000</v>
      </c>
      <c r="G30" s="63">
        <v>-5000</v>
      </c>
      <c r="H30" s="63">
        <f t="shared" si="4"/>
        <v>11000</v>
      </c>
    </row>
    <row r="31" spans="1:8" ht="15" customHeight="1">
      <c r="A31" s="312" t="s">
        <v>117</v>
      </c>
      <c r="B31" s="312"/>
      <c r="C31" s="312" t="s">
        <v>118</v>
      </c>
      <c r="D31" s="312"/>
      <c r="E31" s="312"/>
      <c r="F31" s="85">
        <f>SUM(F32:F36)</f>
        <v>3850</v>
      </c>
      <c r="G31" s="85">
        <f>SUM(G32:G36)</f>
        <v>-40</v>
      </c>
      <c r="H31" s="85">
        <f>SUM(H32:H36)</f>
        <v>3810</v>
      </c>
    </row>
    <row r="32" spans="1:8" ht="15" customHeight="1">
      <c r="A32" s="272" t="s">
        <v>119</v>
      </c>
      <c r="B32" s="274"/>
      <c r="C32" s="313" t="s">
        <v>120</v>
      </c>
      <c r="D32" s="313"/>
      <c r="E32" s="313"/>
      <c r="F32" s="63">
        <v>2650</v>
      </c>
      <c r="G32" s="63">
        <v>0</v>
      </c>
      <c r="H32" s="63">
        <f>SUM(F32+G32)</f>
        <v>2650</v>
      </c>
    </row>
    <row r="33" spans="1:8" ht="15" customHeight="1">
      <c r="A33" s="272">
        <v>3293</v>
      </c>
      <c r="B33" s="274"/>
      <c r="C33" s="313" t="s">
        <v>121</v>
      </c>
      <c r="D33" s="313"/>
      <c r="E33" s="313"/>
      <c r="F33" s="63">
        <v>800</v>
      </c>
      <c r="G33" s="63">
        <v>-400</v>
      </c>
      <c r="H33" s="63">
        <f t="shared" ref="H33:H36" si="5">SUM(F33+G33)</f>
        <v>400</v>
      </c>
    </row>
    <row r="34" spans="1:8" ht="15" customHeight="1">
      <c r="A34" s="272" t="s">
        <v>122</v>
      </c>
      <c r="B34" s="274"/>
      <c r="C34" s="313" t="s">
        <v>123</v>
      </c>
      <c r="D34" s="313"/>
      <c r="E34" s="313"/>
      <c r="F34" s="63">
        <v>100</v>
      </c>
      <c r="G34" s="63">
        <v>0</v>
      </c>
      <c r="H34" s="63">
        <f t="shared" si="5"/>
        <v>100</v>
      </c>
    </row>
    <row r="35" spans="1:8" ht="15" customHeight="1">
      <c r="A35" s="272">
        <v>3295</v>
      </c>
      <c r="B35" s="274"/>
      <c r="C35" s="313" t="s">
        <v>124</v>
      </c>
      <c r="D35" s="313"/>
      <c r="E35" s="313"/>
      <c r="F35" s="63">
        <v>200</v>
      </c>
      <c r="G35" s="63">
        <v>70</v>
      </c>
      <c r="H35" s="63">
        <f t="shared" si="5"/>
        <v>270</v>
      </c>
    </row>
    <row r="36" spans="1:8" ht="15" customHeight="1">
      <c r="A36" s="272" t="s">
        <v>125</v>
      </c>
      <c r="B36" s="274"/>
      <c r="C36" s="313" t="s">
        <v>118</v>
      </c>
      <c r="D36" s="313"/>
      <c r="E36" s="313"/>
      <c r="F36" s="63">
        <v>100</v>
      </c>
      <c r="G36" s="63">
        <v>290</v>
      </c>
      <c r="H36" s="63">
        <f t="shared" si="5"/>
        <v>390</v>
      </c>
    </row>
    <row r="37" spans="1:8" ht="15" customHeight="1">
      <c r="A37" s="337" t="s">
        <v>126</v>
      </c>
      <c r="B37" s="339"/>
      <c r="C37" s="336" t="s">
        <v>69</v>
      </c>
      <c r="D37" s="336"/>
      <c r="E37" s="336"/>
      <c r="F37" s="195">
        <f t="shared" ref="F37:H38" si="6">F38</f>
        <v>1400</v>
      </c>
      <c r="G37" s="52">
        <f t="shared" si="6"/>
        <v>-400</v>
      </c>
      <c r="H37" s="200">
        <f t="shared" si="6"/>
        <v>1000</v>
      </c>
    </row>
    <row r="38" spans="1:8" ht="15" customHeight="1">
      <c r="A38" s="343" t="s">
        <v>127</v>
      </c>
      <c r="B38" s="344"/>
      <c r="C38" s="283" t="s">
        <v>72</v>
      </c>
      <c r="D38" s="281"/>
      <c r="E38" s="282"/>
      <c r="F38" s="197">
        <f t="shared" si="6"/>
        <v>1400</v>
      </c>
      <c r="G38" s="89">
        <f>G39</f>
        <v>-400</v>
      </c>
      <c r="H38" s="196">
        <f t="shared" si="6"/>
        <v>1000</v>
      </c>
    </row>
    <row r="39" spans="1:8" ht="15" customHeight="1">
      <c r="A39" s="272" t="s">
        <v>128</v>
      </c>
      <c r="B39" s="274"/>
      <c r="C39" s="313" t="s">
        <v>129</v>
      </c>
      <c r="D39" s="313"/>
      <c r="E39" s="313"/>
      <c r="F39" s="63">
        <v>1400</v>
      </c>
      <c r="G39" s="63">
        <v>-400</v>
      </c>
      <c r="H39" s="63">
        <f>SUM(F39+G39)</f>
        <v>1000</v>
      </c>
    </row>
    <row r="40" spans="1:8" ht="15" customHeight="1">
      <c r="A40" s="167"/>
      <c r="B40" s="168"/>
      <c r="C40" s="169"/>
      <c r="D40" s="169"/>
      <c r="E40" s="169"/>
      <c r="F40" s="63"/>
      <c r="G40" s="63"/>
      <c r="H40" s="63"/>
    </row>
    <row r="41" spans="1:8" s="181" customFormat="1" ht="15" customHeight="1">
      <c r="A41" s="325" t="s">
        <v>130</v>
      </c>
      <c r="B41" s="325"/>
      <c r="C41" s="325" t="s">
        <v>131</v>
      </c>
      <c r="D41" s="325"/>
      <c r="E41" s="325"/>
      <c r="F41" s="143">
        <f t="shared" ref="F41:H42" si="7">F42</f>
        <v>1615000</v>
      </c>
      <c r="G41" s="143">
        <f t="shared" si="7"/>
        <v>0</v>
      </c>
      <c r="H41" s="143">
        <f t="shared" si="7"/>
        <v>1615000</v>
      </c>
    </row>
    <row r="42" spans="1:8" s="181" customFormat="1" ht="15" customHeight="1">
      <c r="A42" s="353" t="s">
        <v>212</v>
      </c>
      <c r="B42" s="353"/>
      <c r="C42" s="353" t="s">
        <v>132</v>
      </c>
      <c r="D42" s="353"/>
      <c r="E42" s="353"/>
      <c r="F42" s="186">
        <f t="shared" si="7"/>
        <v>1615000</v>
      </c>
      <c r="G42" s="186">
        <f t="shared" si="7"/>
        <v>0</v>
      </c>
      <c r="H42" s="186">
        <f t="shared" si="7"/>
        <v>1615000</v>
      </c>
    </row>
    <row r="43" spans="1:8" s="181" customFormat="1" ht="15" customHeight="1">
      <c r="A43" s="354" t="s">
        <v>80</v>
      </c>
      <c r="B43" s="354"/>
      <c r="C43" s="354" t="s">
        <v>10</v>
      </c>
      <c r="D43" s="354"/>
      <c r="E43" s="354"/>
      <c r="F43" s="187">
        <f t="shared" ref="F43:G43" si="8">F44+F51</f>
        <v>1615000</v>
      </c>
      <c r="G43" s="187">
        <f t="shared" si="8"/>
        <v>0</v>
      </c>
      <c r="H43" s="187">
        <f t="shared" ref="H43" si="9">H44+H51</f>
        <v>1615000</v>
      </c>
    </row>
    <row r="44" spans="1:8" s="181" customFormat="1" ht="15" customHeight="1">
      <c r="A44" s="348">
        <v>31</v>
      </c>
      <c r="B44" s="349"/>
      <c r="C44" s="336" t="s">
        <v>11</v>
      </c>
      <c r="D44" s="336"/>
      <c r="E44" s="336"/>
      <c r="F44" s="195">
        <f t="shared" ref="F44:G44" si="10">F45+F47+F49</f>
        <v>1585000</v>
      </c>
      <c r="G44" s="52">
        <f t="shared" si="10"/>
        <v>0</v>
      </c>
      <c r="H44" s="200">
        <f t="shared" ref="H44" si="11">H45+H47+H49</f>
        <v>1585000</v>
      </c>
    </row>
    <row r="45" spans="1:8" ht="15" customHeight="1">
      <c r="A45" s="281">
        <v>311</v>
      </c>
      <c r="B45" s="282"/>
      <c r="C45" s="350" t="s">
        <v>133</v>
      </c>
      <c r="D45" s="351"/>
      <c r="E45" s="352"/>
      <c r="F45" s="90">
        <f t="shared" ref="F45:H45" si="12">F46</f>
        <v>1300000</v>
      </c>
      <c r="G45" s="90">
        <f t="shared" si="12"/>
        <v>0</v>
      </c>
      <c r="H45" s="90">
        <f t="shared" si="12"/>
        <v>1300000</v>
      </c>
    </row>
    <row r="46" spans="1:8" ht="15" customHeight="1">
      <c r="A46" s="272">
        <v>3111</v>
      </c>
      <c r="B46" s="274"/>
      <c r="C46" s="272" t="s">
        <v>134</v>
      </c>
      <c r="D46" s="273"/>
      <c r="E46" s="274"/>
      <c r="F46" s="62">
        <v>1300000</v>
      </c>
      <c r="G46" s="63">
        <v>0</v>
      </c>
      <c r="H46" s="62">
        <v>1300000</v>
      </c>
    </row>
    <row r="47" spans="1:8" s="181" customFormat="1" ht="15" customHeight="1">
      <c r="A47" s="281">
        <v>312</v>
      </c>
      <c r="B47" s="282"/>
      <c r="C47" s="345" t="s">
        <v>135</v>
      </c>
      <c r="D47" s="346"/>
      <c r="E47" s="347"/>
      <c r="F47" s="184">
        <f t="shared" ref="F47:H47" si="13">F48</f>
        <v>75000</v>
      </c>
      <c r="G47" s="184">
        <f t="shared" si="13"/>
        <v>0</v>
      </c>
      <c r="H47" s="184">
        <f t="shared" si="13"/>
        <v>75000</v>
      </c>
    </row>
    <row r="48" spans="1:8" ht="15" customHeight="1">
      <c r="A48" s="272">
        <v>3121</v>
      </c>
      <c r="B48" s="274"/>
      <c r="C48" s="313" t="s">
        <v>135</v>
      </c>
      <c r="D48" s="313"/>
      <c r="E48" s="313"/>
      <c r="F48" s="63">
        <v>75000</v>
      </c>
      <c r="G48" s="63">
        <v>0</v>
      </c>
      <c r="H48" s="63">
        <v>75000</v>
      </c>
    </row>
    <row r="49" spans="1:9" s="181" customFormat="1" ht="15" customHeight="1">
      <c r="A49" s="281">
        <v>313</v>
      </c>
      <c r="B49" s="282"/>
      <c r="C49" s="305" t="s">
        <v>138</v>
      </c>
      <c r="D49" s="281"/>
      <c r="E49" s="282"/>
      <c r="F49" s="185">
        <f t="shared" ref="F49:H49" si="14">F50</f>
        <v>210000</v>
      </c>
      <c r="G49" s="185">
        <f t="shared" si="14"/>
        <v>0</v>
      </c>
      <c r="H49" s="185">
        <f t="shared" si="14"/>
        <v>210000</v>
      </c>
    </row>
    <row r="50" spans="1:9" ht="15" customHeight="1">
      <c r="A50" s="272">
        <v>3132</v>
      </c>
      <c r="B50" s="274"/>
      <c r="C50" s="313" t="s">
        <v>139</v>
      </c>
      <c r="D50" s="313"/>
      <c r="E50" s="313"/>
      <c r="F50" s="63">
        <v>210000</v>
      </c>
      <c r="G50" s="63">
        <v>0</v>
      </c>
      <c r="H50" s="63">
        <v>210000</v>
      </c>
    </row>
    <row r="51" spans="1:9" ht="15" customHeight="1">
      <c r="A51" s="92">
        <v>32</v>
      </c>
      <c r="B51" s="93"/>
      <c r="C51" s="355" t="s">
        <v>25</v>
      </c>
      <c r="D51" s="355"/>
      <c r="E51" s="355"/>
      <c r="F51" s="87">
        <f t="shared" ref="F51:G51" si="15">F52+F54</f>
        <v>30000</v>
      </c>
      <c r="G51" s="87">
        <f t="shared" si="15"/>
        <v>0</v>
      </c>
      <c r="H51" s="87">
        <f t="shared" ref="H51" si="16">H52+H54</f>
        <v>30000</v>
      </c>
    </row>
    <row r="52" spans="1:9" s="181" customFormat="1" ht="15" customHeight="1">
      <c r="A52" s="281">
        <v>321</v>
      </c>
      <c r="B52" s="282"/>
      <c r="C52" s="305" t="s">
        <v>83</v>
      </c>
      <c r="D52" s="281"/>
      <c r="E52" s="282"/>
      <c r="F52" s="185">
        <f t="shared" ref="F52:H52" si="17">F53</f>
        <v>25000</v>
      </c>
      <c r="G52" s="185">
        <f t="shared" si="17"/>
        <v>0</v>
      </c>
      <c r="H52" s="185">
        <f t="shared" si="17"/>
        <v>25000</v>
      </c>
    </row>
    <row r="53" spans="1:9" ht="15" customHeight="1">
      <c r="A53" s="272">
        <v>3212</v>
      </c>
      <c r="B53" s="274"/>
      <c r="C53" s="313" t="s">
        <v>140</v>
      </c>
      <c r="D53" s="313"/>
      <c r="E53" s="313"/>
      <c r="F53" s="63">
        <v>25000</v>
      </c>
      <c r="G53" s="63">
        <v>0</v>
      </c>
      <c r="H53" s="63">
        <v>25000</v>
      </c>
    </row>
    <row r="54" spans="1:9" s="181" customFormat="1" ht="15" customHeight="1">
      <c r="A54" s="281">
        <v>329</v>
      </c>
      <c r="B54" s="282"/>
      <c r="C54" s="283" t="s">
        <v>118</v>
      </c>
      <c r="D54" s="281"/>
      <c r="E54" s="282"/>
      <c r="F54" s="89">
        <f>F55</f>
        <v>5000</v>
      </c>
      <c r="G54" s="89">
        <f t="shared" ref="G54" si="18">G55</f>
        <v>0</v>
      </c>
      <c r="H54" s="89">
        <f>H55</f>
        <v>5000</v>
      </c>
    </row>
    <row r="55" spans="1:9" ht="15" customHeight="1">
      <c r="A55" s="272">
        <v>3295</v>
      </c>
      <c r="B55" s="274"/>
      <c r="C55" s="313" t="s">
        <v>124</v>
      </c>
      <c r="D55" s="313"/>
      <c r="E55" s="313"/>
      <c r="F55" s="63">
        <v>5000</v>
      </c>
      <c r="G55" s="63">
        <v>0</v>
      </c>
      <c r="H55" s="63">
        <v>5000</v>
      </c>
    </row>
    <row r="56" spans="1:9" ht="15" customHeight="1">
      <c r="A56" s="294"/>
      <c r="B56" s="287"/>
      <c r="C56" s="287"/>
      <c r="D56" s="287"/>
      <c r="E56" s="287"/>
      <c r="F56" s="287"/>
      <c r="G56" s="287"/>
      <c r="H56" s="288"/>
    </row>
    <row r="57" spans="1:9" s="181" customFormat="1" ht="36" customHeight="1">
      <c r="A57" s="356" t="s">
        <v>141</v>
      </c>
      <c r="B57" s="357"/>
      <c r="C57" s="357"/>
      <c r="D57" s="357"/>
      <c r="E57" s="358"/>
      <c r="F57" s="199">
        <f>F59+F131+F197+F204+F222+F254+F282+F289+F301+F185</f>
        <v>591900</v>
      </c>
      <c r="G57" s="199">
        <f>G59+G131+G197+G204+G222+G254+G282+G289+G301+G185</f>
        <v>150862</v>
      </c>
      <c r="H57" s="199">
        <f>H59+H131+H197+H204+H222+H254+H282+H289+H301+H185</f>
        <v>743112</v>
      </c>
      <c r="I57" s="188" t="s">
        <v>231</v>
      </c>
    </row>
    <row r="58" spans="1:9" s="181" customFormat="1" ht="19.5" customHeight="1">
      <c r="A58" s="359"/>
      <c r="B58" s="359"/>
      <c r="C58" s="359"/>
      <c r="D58" s="359"/>
      <c r="E58" s="359"/>
      <c r="F58" s="359"/>
      <c r="G58" s="359"/>
      <c r="H58" s="360"/>
      <c r="I58" s="188"/>
    </row>
    <row r="59" spans="1:9" s="181" customFormat="1" ht="15" customHeight="1">
      <c r="A59" s="325" t="s">
        <v>142</v>
      </c>
      <c r="B59" s="325"/>
      <c r="C59" s="325" t="s">
        <v>143</v>
      </c>
      <c r="D59" s="325"/>
      <c r="E59" s="325"/>
      <c r="F59" s="143">
        <f>F60+F85+F95</f>
        <v>81400</v>
      </c>
      <c r="G59" s="143">
        <f>G60+G85+G95</f>
        <v>77581</v>
      </c>
      <c r="H59" s="143">
        <f>H60+H85+H95</f>
        <v>158981</v>
      </c>
      <c r="I59" s="188" t="s">
        <v>231</v>
      </c>
    </row>
    <row r="60" spans="1:9" s="181" customFormat="1" ht="15" customHeight="1">
      <c r="A60" s="353" t="s">
        <v>144</v>
      </c>
      <c r="B60" s="353"/>
      <c r="C60" s="353" t="s">
        <v>79</v>
      </c>
      <c r="D60" s="353"/>
      <c r="E60" s="353"/>
      <c r="F60" s="186">
        <f>F61</f>
        <v>42200</v>
      </c>
      <c r="G60" s="186">
        <f>G61+G74</f>
        <v>45760</v>
      </c>
      <c r="H60" s="186">
        <f>H61+H74</f>
        <v>87960</v>
      </c>
      <c r="I60" s="188"/>
    </row>
    <row r="61" spans="1:9" s="181" customFormat="1" ht="15" customHeight="1">
      <c r="A61" s="354" t="s">
        <v>80</v>
      </c>
      <c r="B61" s="354"/>
      <c r="C61" s="354" t="s">
        <v>10</v>
      </c>
      <c r="D61" s="354"/>
      <c r="E61" s="354"/>
      <c r="F61" s="187">
        <f>F62+F70</f>
        <v>42200</v>
      </c>
      <c r="G61" s="187">
        <f>G62+G70</f>
        <v>39325</v>
      </c>
      <c r="H61" s="187">
        <f>H62+H70</f>
        <v>81525</v>
      </c>
    </row>
    <row r="62" spans="1:9" s="181" customFormat="1" ht="15" customHeight="1">
      <c r="A62" s="336" t="s">
        <v>81</v>
      </c>
      <c r="B62" s="336"/>
      <c r="C62" s="337" t="s">
        <v>25</v>
      </c>
      <c r="D62" s="338"/>
      <c r="E62" s="339"/>
      <c r="F62">
        <f t="shared" ref="F62" si="19">F63+F67</f>
        <v>39000</v>
      </c>
      <c r="G62" s="200">
        <f>G63+G67</f>
        <v>13925</v>
      </c>
      <c r="H62" s="200">
        <f>H63+H67</f>
        <v>52925</v>
      </c>
    </row>
    <row r="63" spans="1:9" s="181" customFormat="1" ht="15" customHeight="1">
      <c r="A63" s="312" t="s">
        <v>88</v>
      </c>
      <c r="B63" s="321"/>
      <c r="C63" s="283" t="s">
        <v>89</v>
      </c>
      <c r="D63" s="281"/>
      <c r="E63" s="282"/>
      <c r="F63" s="89">
        <f t="shared" ref="F63" si="20">SUM(F65:F66)</f>
        <v>35000</v>
      </c>
      <c r="G63" s="89">
        <f>SUM(G64:G66)</f>
        <v>1925</v>
      </c>
      <c r="H63" s="89">
        <f>SUM(H64:H66)</f>
        <v>36925</v>
      </c>
    </row>
    <row r="64" spans="1:9" s="41" customFormat="1" ht="15" customHeight="1">
      <c r="A64" s="385">
        <v>3221</v>
      </c>
      <c r="B64" s="386"/>
      <c r="C64" s="361"/>
      <c r="D64" s="362"/>
      <c r="E64" s="363"/>
      <c r="F64" s="91">
        <v>0</v>
      </c>
      <c r="G64" s="94">
        <v>650</v>
      </c>
      <c r="H64" s="91">
        <v>650</v>
      </c>
    </row>
    <row r="65" spans="1:15" ht="15" customHeight="1">
      <c r="A65" s="272">
        <v>3223</v>
      </c>
      <c r="B65" s="274"/>
      <c r="C65" s="272" t="s">
        <v>94</v>
      </c>
      <c r="D65" s="273"/>
      <c r="E65" s="274"/>
      <c r="F65" s="62">
        <v>35000</v>
      </c>
      <c r="G65" s="63">
        <v>0</v>
      </c>
      <c r="H65" s="62">
        <v>35000</v>
      </c>
    </row>
    <row r="66" spans="1:15" ht="15" customHeight="1">
      <c r="A66" s="272" t="s">
        <v>96</v>
      </c>
      <c r="B66" s="274"/>
      <c r="C66" s="272" t="s">
        <v>97</v>
      </c>
      <c r="D66" s="273"/>
      <c r="E66" s="274"/>
      <c r="F66" s="62">
        <v>0</v>
      </c>
      <c r="G66" s="63">
        <v>1275</v>
      </c>
      <c r="H66" s="62">
        <v>1275</v>
      </c>
    </row>
    <row r="67" spans="1:15" s="181" customFormat="1" ht="15" customHeight="1">
      <c r="A67" s="312" t="s">
        <v>100</v>
      </c>
      <c r="B67" s="321"/>
      <c r="C67" s="283" t="s">
        <v>101</v>
      </c>
      <c r="D67" s="281"/>
      <c r="E67" s="282"/>
      <c r="F67" s="89">
        <v>4000</v>
      </c>
      <c r="G67" s="89">
        <f>G68+G69</f>
        <v>12000</v>
      </c>
      <c r="H67" s="89">
        <f>SUM(H68:H69)</f>
        <v>16000</v>
      </c>
    </row>
    <row r="68" spans="1:15" ht="15" customHeight="1">
      <c r="A68" s="272">
        <v>3232</v>
      </c>
      <c r="B68" s="274"/>
      <c r="C68" s="313" t="s">
        <v>104</v>
      </c>
      <c r="D68" s="313"/>
      <c r="E68" s="313"/>
      <c r="F68" s="63">
        <v>4000</v>
      </c>
      <c r="G68" s="63">
        <v>4000</v>
      </c>
      <c r="H68" s="63">
        <f>SUM(G68+G68)</f>
        <v>8000</v>
      </c>
    </row>
    <row r="69" spans="1:15" ht="15" customHeight="1">
      <c r="A69" s="167">
        <v>3239</v>
      </c>
      <c r="B69" s="168"/>
      <c r="C69" s="294"/>
      <c r="D69" s="287"/>
      <c r="E69" s="288"/>
      <c r="F69" s="63">
        <v>0</v>
      </c>
      <c r="G69" s="63">
        <v>8000</v>
      </c>
      <c r="H69" s="63">
        <v>8000</v>
      </c>
    </row>
    <row r="70" spans="1:15" s="181" customFormat="1" ht="18.75" customHeight="1">
      <c r="A70" s="315" t="s">
        <v>145</v>
      </c>
      <c r="B70" s="316"/>
      <c r="C70" s="280" t="s">
        <v>146</v>
      </c>
      <c r="D70" s="280"/>
      <c r="E70" s="280"/>
      <c r="F70" s="88">
        <f t="shared" ref="F70:H70" si="21">F71</f>
        <v>3200</v>
      </c>
      <c r="G70" s="88">
        <f t="shared" si="21"/>
        <v>25400</v>
      </c>
      <c r="H70" s="88">
        <f t="shared" si="21"/>
        <v>28600</v>
      </c>
    </row>
    <row r="71" spans="1:15" s="181" customFormat="1" ht="15" customHeight="1">
      <c r="A71" s="312" t="s">
        <v>147</v>
      </c>
      <c r="B71" s="312"/>
      <c r="C71" s="312" t="s">
        <v>148</v>
      </c>
      <c r="D71" s="312"/>
      <c r="E71" s="312"/>
      <c r="F71" s="85">
        <f t="shared" ref="F71:G71" si="22">SUM(F72:F73)</f>
        <v>3200</v>
      </c>
      <c r="G71" s="85">
        <f t="shared" si="22"/>
        <v>25400</v>
      </c>
      <c r="H71" s="85">
        <f t="shared" ref="H71" si="23">SUM(H72:H73)</f>
        <v>28600</v>
      </c>
    </row>
    <row r="72" spans="1:15" ht="15" customHeight="1">
      <c r="A72" s="272">
        <v>3721</v>
      </c>
      <c r="B72" s="274"/>
      <c r="C72" s="313" t="s">
        <v>149</v>
      </c>
      <c r="D72" s="313"/>
      <c r="E72" s="313"/>
      <c r="F72" s="63">
        <v>0</v>
      </c>
      <c r="G72" s="63">
        <v>25400</v>
      </c>
      <c r="H72" s="63">
        <v>25400</v>
      </c>
    </row>
    <row r="73" spans="1:15" ht="15" customHeight="1">
      <c r="A73" s="33">
        <v>3722</v>
      </c>
      <c r="B73" s="34"/>
      <c r="C73" s="313" t="s">
        <v>187</v>
      </c>
      <c r="D73" s="313"/>
      <c r="E73" s="313"/>
      <c r="F73" s="63">
        <v>3200</v>
      </c>
      <c r="G73" s="63">
        <v>0</v>
      </c>
      <c r="H73" s="63">
        <v>3200</v>
      </c>
    </row>
    <row r="74" spans="1:15" s="181" customFormat="1" ht="15" customHeight="1">
      <c r="A74" s="201">
        <v>4</v>
      </c>
      <c r="B74" s="202"/>
      <c r="C74" s="354" t="s">
        <v>12</v>
      </c>
      <c r="D74" s="354"/>
      <c r="E74" s="354"/>
      <c r="F74" s="187">
        <v>0</v>
      </c>
      <c r="G74" s="187">
        <v>6435</v>
      </c>
      <c r="H74" s="187">
        <v>6435</v>
      </c>
      <c r="M74" s="286"/>
      <c r="N74" s="286"/>
      <c r="O74" s="286"/>
    </row>
    <row r="75" spans="1:15" s="181" customFormat="1" ht="16.5" customHeight="1">
      <c r="A75" s="203">
        <v>42</v>
      </c>
      <c r="C75" s="280" t="s">
        <v>33</v>
      </c>
      <c r="D75" s="280"/>
      <c r="E75" s="280"/>
      <c r="F75" s="181">
        <v>0</v>
      </c>
      <c r="G75" s="204">
        <v>6435</v>
      </c>
      <c r="H75" s="204">
        <v>6435</v>
      </c>
    </row>
    <row r="76" spans="1:15" s="181" customFormat="1" ht="15" customHeight="1">
      <c r="A76" s="205">
        <v>422</v>
      </c>
      <c r="B76" s="206"/>
      <c r="C76" s="364" t="s">
        <v>182</v>
      </c>
      <c r="D76" s="365"/>
      <c r="E76" s="366"/>
      <c r="F76" s="204">
        <v>0</v>
      </c>
      <c r="G76" s="204">
        <v>6435</v>
      </c>
      <c r="H76" s="204">
        <v>6435</v>
      </c>
      <c r="M76" s="283"/>
      <c r="N76" s="281"/>
      <c r="O76" s="282"/>
    </row>
    <row r="77" spans="1:15" ht="15" customHeight="1">
      <c r="A77" s="167">
        <v>4221</v>
      </c>
      <c r="B77" s="168"/>
      <c r="C77" s="272" t="s">
        <v>183</v>
      </c>
      <c r="D77" s="273"/>
      <c r="E77" s="274"/>
      <c r="F77" s="63">
        <v>0</v>
      </c>
      <c r="G77" s="63">
        <v>6435</v>
      </c>
      <c r="H77" s="63">
        <v>6435</v>
      </c>
    </row>
    <row r="78" spans="1:15" ht="15" customHeight="1">
      <c r="A78" s="167"/>
      <c r="B78" s="168"/>
      <c r="C78" s="191"/>
      <c r="D78" s="192"/>
      <c r="E78" s="193"/>
      <c r="F78" s="63"/>
      <c r="G78" s="63"/>
      <c r="H78" s="63"/>
    </row>
    <row r="79" spans="1:15" ht="15" customHeight="1">
      <c r="A79" s="314" t="s">
        <v>218</v>
      </c>
      <c r="B79" s="314"/>
      <c r="C79" s="314" t="s">
        <v>198</v>
      </c>
      <c r="D79" s="314"/>
      <c r="E79" s="314"/>
      <c r="F79" s="183">
        <f t="shared" ref="F79" si="24">F80+F89</f>
        <v>0</v>
      </c>
      <c r="G79" s="183">
        <v>0</v>
      </c>
      <c r="H79" s="183">
        <v>0</v>
      </c>
    </row>
    <row r="80" spans="1:15" ht="15" customHeight="1">
      <c r="A80" s="286" t="s">
        <v>80</v>
      </c>
      <c r="B80" s="286"/>
      <c r="C80" s="286" t="s">
        <v>10</v>
      </c>
      <c r="D80" s="286"/>
      <c r="E80" s="286"/>
      <c r="F80" s="86">
        <f t="shared" ref="F80:H80" si="25">F81</f>
        <v>0</v>
      </c>
      <c r="G80" s="86">
        <v>0</v>
      </c>
      <c r="H80" s="86">
        <f t="shared" si="25"/>
        <v>0</v>
      </c>
    </row>
    <row r="81" spans="1:14" ht="15" customHeight="1">
      <c r="A81" s="280" t="s">
        <v>81</v>
      </c>
      <c r="B81" s="280"/>
      <c r="C81" s="280" t="s">
        <v>25</v>
      </c>
      <c r="D81" s="280"/>
      <c r="E81" s="280"/>
      <c r="F81" s="87">
        <f t="shared" ref="F81" si="26">F82+F87</f>
        <v>0</v>
      </c>
      <c r="G81" s="87">
        <v>0</v>
      </c>
      <c r="H81" s="87">
        <v>0</v>
      </c>
    </row>
    <row r="82" spans="1:14" ht="15" customHeight="1">
      <c r="A82" s="312" t="s">
        <v>88</v>
      </c>
      <c r="B82" s="312"/>
      <c r="C82" s="312" t="s">
        <v>89</v>
      </c>
      <c r="D82" s="312"/>
      <c r="E82" s="312"/>
      <c r="F82" s="84">
        <f t="shared" ref="F82" si="27">SUM(F83:F86)</f>
        <v>0</v>
      </c>
      <c r="G82" s="84">
        <v>0</v>
      </c>
      <c r="H82" s="84">
        <v>0</v>
      </c>
    </row>
    <row r="83" spans="1:14" ht="15" customHeight="1">
      <c r="A83" s="272" t="s">
        <v>90</v>
      </c>
      <c r="B83" s="274"/>
      <c r="C83" s="272" t="s">
        <v>91</v>
      </c>
      <c r="D83" s="273"/>
      <c r="E83" s="274"/>
      <c r="F83" s="62">
        <v>0</v>
      </c>
      <c r="G83" s="62">
        <v>0</v>
      </c>
      <c r="H83" s="62">
        <v>0</v>
      </c>
    </row>
    <row r="84" spans="1:14" ht="15" customHeight="1">
      <c r="A84" s="167"/>
      <c r="B84" s="168"/>
      <c r="C84" s="167"/>
      <c r="D84" s="170"/>
      <c r="E84" s="168"/>
      <c r="F84" s="62"/>
      <c r="G84" s="62"/>
      <c r="H84" s="62"/>
    </row>
    <row r="85" spans="1:14" ht="15" customHeight="1">
      <c r="A85" s="314" t="s">
        <v>213</v>
      </c>
      <c r="B85" s="314"/>
      <c r="C85" s="314" t="s">
        <v>190</v>
      </c>
      <c r="D85" s="314"/>
      <c r="E85" s="314"/>
      <c r="F85" s="183">
        <f>F86</f>
        <v>0</v>
      </c>
      <c r="G85" s="183">
        <f>G86</f>
        <v>1616</v>
      </c>
      <c r="H85" s="183">
        <f>H86</f>
        <v>1616</v>
      </c>
      <c r="I85" s="145"/>
    </row>
    <row r="86" spans="1:14" ht="15" customHeight="1">
      <c r="A86" s="286" t="s">
        <v>80</v>
      </c>
      <c r="B86" s="286"/>
      <c r="C86" s="286" t="s">
        <v>10</v>
      </c>
      <c r="D86" s="286"/>
      <c r="E86" s="286"/>
      <c r="F86" s="86">
        <f t="shared" ref="F86:H86" si="28">F87</f>
        <v>0</v>
      </c>
      <c r="G86" s="86">
        <f t="shared" si="28"/>
        <v>1616</v>
      </c>
      <c r="H86" s="86">
        <f t="shared" si="28"/>
        <v>1616</v>
      </c>
      <c r="I86" s="145"/>
    </row>
    <row r="87" spans="1:14" ht="15" customHeight="1">
      <c r="A87" s="280" t="s">
        <v>81</v>
      </c>
      <c r="B87" s="280"/>
      <c r="C87" s="280" t="s">
        <v>25</v>
      </c>
      <c r="D87" s="280"/>
      <c r="E87" s="280"/>
      <c r="F87" s="87">
        <f t="shared" ref="F87:G87" si="29">F88+F92</f>
        <v>0</v>
      </c>
      <c r="G87" s="87">
        <f t="shared" si="29"/>
        <v>1616</v>
      </c>
      <c r="H87" s="87">
        <f t="shared" ref="H87" si="30">H88+H92</f>
        <v>1616</v>
      </c>
      <c r="I87" s="145"/>
    </row>
    <row r="88" spans="1:14" ht="15" customHeight="1">
      <c r="A88" s="312" t="s">
        <v>88</v>
      </c>
      <c r="B88" s="312"/>
      <c r="C88" s="312" t="s">
        <v>89</v>
      </c>
      <c r="D88" s="312"/>
      <c r="E88" s="312"/>
      <c r="F88" s="84">
        <f t="shared" ref="F88:G88" si="31">SUM(F89:F91)</f>
        <v>0</v>
      </c>
      <c r="G88" s="84">
        <f t="shared" si="31"/>
        <v>1616</v>
      </c>
      <c r="H88" s="84">
        <f t="shared" ref="H88" si="32">SUM(H89:H91)</f>
        <v>1616</v>
      </c>
    </row>
    <row r="89" spans="1:14" ht="15" customHeight="1">
      <c r="A89" s="272" t="s">
        <v>90</v>
      </c>
      <c r="B89" s="274"/>
      <c r="C89" s="272" t="s">
        <v>91</v>
      </c>
      <c r="D89" s="273"/>
      <c r="E89" s="274"/>
      <c r="F89" s="62">
        <v>0</v>
      </c>
      <c r="G89" s="62">
        <v>1597</v>
      </c>
      <c r="H89" s="62">
        <v>1597</v>
      </c>
      <c r="N89" s="189"/>
    </row>
    <row r="90" spans="1:14" ht="15" customHeight="1">
      <c r="A90" s="272">
        <v>3222</v>
      </c>
      <c r="B90" s="274"/>
      <c r="C90" s="272" t="s">
        <v>92</v>
      </c>
      <c r="D90" s="273"/>
      <c r="E90" s="274"/>
      <c r="F90" s="62">
        <v>0</v>
      </c>
      <c r="G90" s="62">
        <v>19</v>
      </c>
      <c r="H90" s="62">
        <v>19</v>
      </c>
    </row>
    <row r="91" spans="1:14" ht="15" customHeight="1">
      <c r="A91" s="272">
        <v>3224</v>
      </c>
      <c r="B91" s="274"/>
      <c r="C91" s="272" t="s">
        <v>191</v>
      </c>
      <c r="D91" s="273"/>
      <c r="E91" s="274"/>
      <c r="F91" s="62">
        <v>0</v>
      </c>
      <c r="G91" s="62">
        <v>0</v>
      </c>
      <c r="H91" s="62">
        <v>0</v>
      </c>
    </row>
    <row r="92" spans="1:14" ht="15" customHeight="1">
      <c r="A92" s="367">
        <v>323</v>
      </c>
      <c r="B92" s="367"/>
      <c r="C92" s="367" t="s">
        <v>101</v>
      </c>
      <c r="D92" s="367"/>
      <c r="E92" s="367"/>
      <c r="F92" s="84">
        <f t="shared" ref="F92:H92" si="33">F93</f>
        <v>0</v>
      </c>
      <c r="G92" s="84">
        <f t="shared" si="33"/>
        <v>0</v>
      </c>
      <c r="H92" s="84">
        <f t="shared" si="33"/>
        <v>0</v>
      </c>
    </row>
    <row r="93" spans="1:14" ht="15" customHeight="1">
      <c r="A93" s="272">
        <v>3232</v>
      </c>
      <c r="B93" s="274"/>
      <c r="C93" s="272"/>
      <c r="D93" s="273"/>
      <c r="E93" s="274"/>
      <c r="F93" s="62">
        <v>0</v>
      </c>
      <c r="G93" s="62">
        <v>0</v>
      </c>
      <c r="H93" s="62">
        <v>0</v>
      </c>
    </row>
    <row r="94" spans="1:14" ht="15" customHeight="1">
      <c r="A94" s="167"/>
      <c r="B94" s="168"/>
      <c r="C94" s="167"/>
      <c r="D94" s="170"/>
      <c r="E94" s="168"/>
      <c r="F94" s="62"/>
      <c r="G94" s="62"/>
      <c r="H94" s="62"/>
    </row>
    <row r="95" spans="1:14" s="145" customFormat="1" ht="15" customHeight="1">
      <c r="A95" s="314" t="s">
        <v>214</v>
      </c>
      <c r="B95" s="314"/>
      <c r="C95" s="314" t="s">
        <v>150</v>
      </c>
      <c r="D95" s="314"/>
      <c r="E95" s="314"/>
      <c r="F95" s="183">
        <f t="shared" ref="F95" si="34">F96</f>
        <v>39200</v>
      </c>
      <c r="G95" s="183">
        <f>G96+G126</f>
        <v>30205</v>
      </c>
      <c r="H95" s="183">
        <f>H96+H126</f>
        <v>69405</v>
      </c>
    </row>
    <row r="96" spans="1:14" s="145" customFormat="1" ht="15" customHeight="1">
      <c r="A96" s="284" t="s">
        <v>80</v>
      </c>
      <c r="B96" s="284"/>
      <c r="C96" s="284" t="s">
        <v>10</v>
      </c>
      <c r="D96" s="284"/>
      <c r="E96" s="284"/>
      <c r="F96" s="190">
        <f>F102+F123</f>
        <v>39200</v>
      </c>
      <c r="G96" s="190">
        <f>G102+G123+G98+G119</f>
        <v>26955</v>
      </c>
      <c r="H96" s="190">
        <f>H102+H123+H119+H97</f>
        <v>66155</v>
      </c>
    </row>
    <row r="97" spans="1:8" s="181" customFormat="1" ht="15" customHeight="1">
      <c r="A97" s="280">
        <v>31</v>
      </c>
      <c r="B97" s="280"/>
      <c r="C97" s="280" t="s">
        <v>25</v>
      </c>
      <c r="D97" s="280"/>
      <c r="E97" s="280"/>
      <c r="F97" s="88">
        <v>0</v>
      </c>
      <c r="G97" s="88">
        <f>G98</f>
        <v>175</v>
      </c>
      <c r="H97" s="88">
        <f>H98</f>
        <v>175</v>
      </c>
    </row>
    <row r="98" spans="1:8" s="181" customFormat="1" ht="15" customHeight="1">
      <c r="A98" s="281">
        <v>311</v>
      </c>
      <c r="B98" s="282"/>
      <c r="C98" s="345" t="s">
        <v>151</v>
      </c>
      <c r="D98" s="346"/>
      <c r="E98" s="347"/>
      <c r="F98" s="184">
        <v>0</v>
      </c>
      <c r="G98" s="184">
        <f>SUM(G99:G101)</f>
        <v>175</v>
      </c>
      <c r="H98" s="184">
        <f>SUM(H99:H101)</f>
        <v>175</v>
      </c>
    </row>
    <row r="99" spans="1:8" ht="15" customHeight="1">
      <c r="A99" s="272">
        <v>3111</v>
      </c>
      <c r="B99" s="274"/>
      <c r="C99" s="272" t="s">
        <v>134</v>
      </c>
      <c r="D99" s="273"/>
      <c r="E99" s="274"/>
      <c r="F99" s="62">
        <v>0</v>
      </c>
      <c r="G99" s="62">
        <v>150</v>
      </c>
      <c r="H99" s="62">
        <v>150</v>
      </c>
    </row>
    <row r="100" spans="1:8" ht="15" customHeight="1">
      <c r="A100" s="281">
        <v>313</v>
      </c>
      <c r="B100" s="282"/>
      <c r="C100" s="305" t="s">
        <v>138</v>
      </c>
      <c r="D100" s="281"/>
      <c r="E100" s="282"/>
      <c r="F100" s="91">
        <v>0</v>
      </c>
      <c r="G100" s="91">
        <v>25</v>
      </c>
      <c r="H100" s="91">
        <v>25</v>
      </c>
    </row>
    <row r="101" spans="1:8" ht="15" customHeight="1">
      <c r="A101" s="272">
        <v>3132</v>
      </c>
      <c r="B101" s="274"/>
      <c r="C101" s="313" t="s">
        <v>139</v>
      </c>
      <c r="D101" s="313"/>
      <c r="E101" s="313"/>
      <c r="F101" s="63">
        <v>0</v>
      </c>
      <c r="G101" s="63">
        <v>0</v>
      </c>
      <c r="H101" s="63">
        <v>0</v>
      </c>
    </row>
    <row r="102" spans="1:8" s="181" customFormat="1" ht="15" customHeight="1">
      <c r="A102" s="280" t="s">
        <v>81</v>
      </c>
      <c r="B102" s="280"/>
      <c r="C102" s="280" t="s">
        <v>25</v>
      </c>
      <c r="D102" s="280"/>
      <c r="E102" s="280"/>
      <c r="F102" s="88">
        <f>F103+F114</f>
        <v>39200</v>
      </c>
      <c r="G102" s="88">
        <f>SUM(G103+G107+G114)</f>
        <v>23115</v>
      </c>
      <c r="H102" s="88">
        <f>H103+H114+H107</f>
        <v>62315</v>
      </c>
    </row>
    <row r="103" spans="1:8" s="181" customFormat="1" ht="15" customHeight="1">
      <c r="A103" s="312" t="s">
        <v>88</v>
      </c>
      <c r="B103" s="321"/>
      <c r="C103" s="283" t="s">
        <v>89</v>
      </c>
      <c r="D103" s="281"/>
      <c r="E103" s="282"/>
      <c r="F103" s="89">
        <f t="shared" ref="F103" si="35">SUM(F105:F106)</f>
        <v>38700</v>
      </c>
      <c r="G103" s="89">
        <f>SUM(G104:G106)</f>
        <v>22865</v>
      </c>
      <c r="H103" s="89">
        <f>SUM(H104:H106)</f>
        <v>61565</v>
      </c>
    </row>
    <row r="104" spans="1:8" s="41" customFormat="1" ht="15" customHeight="1">
      <c r="A104" s="385">
        <v>3211</v>
      </c>
      <c r="B104" s="386"/>
      <c r="C104" s="387" t="s">
        <v>85</v>
      </c>
      <c r="D104" s="388"/>
      <c r="E104" s="389"/>
      <c r="F104" s="94">
        <v>0</v>
      </c>
      <c r="G104" s="91">
        <v>730</v>
      </c>
      <c r="H104" s="94">
        <f>SUM(F104+G104)</f>
        <v>730</v>
      </c>
    </row>
    <row r="105" spans="1:8" ht="15" customHeight="1">
      <c r="A105" s="313" t="s">
        <v>90</v>
      </c>
      <c r="B105" s="313"/>
      <c r="C105" s="313" t="s">
        <v>91</v>
      </c>
      <c r="D105" s="313"/>
      <c r="E105" s="313"/>
      <c r="F105" s="63">
        <v>2500</v>
      </c>
      <c r="G105" s="62">
        <v>4135</v>
      </c>
      <c r="H105" s="94">
        <f t="shared" ref="H105:H106" si="36">SUM(F105+G105)</f>
        <v>6635</v>
      </c>
    </row>
    <row r="106" spans="1:8" ht="15" customHeight="1">
      <c r="A106" s="313">
        <v>3222</v>
      </c>
      <c r="B106" s="313"/>
      <c r="C106" s="313" t="s">
        <v>92</v>
      </c>
      <c r="D106" s="313"/>
      <c r="E106" s="313"/>
      <c r="F106" s="63">
        <v>36200</v>
      </c>
      <c r="G106" s="62">
        <v>18000</v>
      </c>
      <c r="H106" s="94">
        <f t="shared" si="36"/>
        <v>54200</v>
      </c>
    </row>
    <row r="107" spans="1:8" ht="15" customHeight="1">
      <c r="A107" s="312" t="s">
        <v>100</v>
      </c>
      <c r="B107" s="321"/>
      <c r="C107" s="283" t="s">
        <v>101</v>
      </c>
      <c r="D107" s="281"/>
      <c r="E107" s="282"/>
      <c r="F107" s="94">
        <f>SUM(F108:F113)</f>
        <v>0</v>
      </c>
      <c r="G107" s="94">
        <f>SUM(G108:G113)</f>
        <v>420</v>
      </c>
      <c r="H107" s="94">
        <f>SUM(H108:H113)</f>
        <v>420</v>
      </c>
    </row>
    <row r="108" spans="1:8" ht="15" customHeight="1">
      <c r="A108" s="272">
        <v>3231</v>
      </c>
      <c r="B108" s="274"/>
      <c r="C108" s="313" t="s">
        <v>103</v>
      </c>
      <c r="D108" s="313"/>
      <c r="E108" s="313"/>
      <c r="F108" s="63">
        <v>0</v>
      </c>
      <c r="G108" s="63">
        <v>0</v>
      </c>
      <c r="H108" s="63">
        <v>0</v>
      </c>
    </row>
    <row r="109" spans="1:8" ht="15" customHeight="1">
      <c r="A109" s="272">
        <v>3232</v>
      </c>
      <c r="B109" s="274"/>
      <c r="C109" s="313" t="s">
        <v>152</v>
      </c>
      <c r="D109" s="313"/>
      <c r="E109" s="313"/>
      <c r="F109" s="63">
        <v>0</v>
      </c>
      <c r="G109" s="63">
        <v>420</v>
      </c>
      <c r="H109" s="63">
        <v>420</v>
      </c>
    </row>
    <row r="110" spans="1:8" ht="15" customHeight="1">
      <c r="A110" s="272">
        <v>3234</v>
      </c>
      <c r="B110" s="274"/>
      <c r="C110" s="313" t="s">
        <v>203</v>
      </c>
      <c r="D110" s="313"/>
      <c r="E110" s="313"/>
      <c r="F110" s="63">
        <v>0</v>
      </c>
      <c r="G110" s="63">
        <v>0</v>
      </c>
      <c r="H110" s="63">
        <v>0</v>
      </c>
    </row>
    <row r="111" spans="1:8" ht="15" customHeight="1">
      <c r="A111" s="272" t="s">
        <v>109</v>
      </c>
      <c r="B111" s="274"/>
      <c r="C111" s="313" t="s">
        <v>136</v>
      </c>
      <c r="D111" s="313"/>
      <c r="E111" s="313"/>
      <c r="F111" s="63">
        <v>0</v>
      </c>
      <c r="G111" s="63">
        <v>0</v>
      </c>
      <c r="H111" s="63">
        <v>0</v>
      </c>
    </row>
    <row r="112" spans="1:8" ht="15" customHeight="1">
      <c r="A112" s="272" t="s">
        <v>111</v>
      </c>
      <c r="B112" s="274"/>
      <c r="C112" s="313" t="s">
        <v>137</v>
      </c>
      <c r="D112" s="313"/>
      <c r="E112" s="313"/>
      <c r="F112" s="63">
        <v>0</v>
      </c>
      <c r="G112" s="63">
        <v>0</v>
      </c>
      <c r="H112" s="63">
        <v>0</v>
      </c>
    </row>
    <row r="113" spans="1:8" ht="15" customHeight="1">
      <c r="A113" s="272">
        <v>3239</v>
      </c>
      <c r="B113" s="274"/>
      <c r="C113" s="313" t="s">
        <v>116</v>
      </c>
      <c r="D113" s="313"/>
      <c r="E113" s="313"/>
      <c r="F113" s="63">
        <v>0</v>
      </c>
      <c r="G113" s="63">
        <v>0</v>
      </c>
      <c r="H113" s="63">
        <v>0</v>
      </c>
    </row>
    <row r="114" spans="1:8" s="181" customFormat="1" ht="15" customHeight="1">
      <c r="A114" s="312" t="s">
        <v>117</v>
      </c>
      <c r="B114" s="321"/>
      <c r="C114" s="283" t="s">
        <v>118</v>
      </c>
      <c r="D114" s="281"/>
      <c r="E114" s="282"/>
      <c r="F114" s="89">
        <v>500</v>
      </c>
      <c r="G114" s="89">
        <f>SUM(G115:G118)</f>
        <v>-170</v>
      </c>
      <c r="H114" s="89">
        <f>SUM(H115:H118)</f>
        <v>330</v>
      </c>
    </row>
    <row r="115" spans="1:8" ht="15" customHeight="1">
      <c r="A115" s="272" t="s">
        <v>119</v>
      </c>
      <c r="B115" s="274"/>
      <c r="C115" s="313" t="s">
        <v>120</v>
      </c>
      <c r="D115" s="313"/>
      <c r="E115" s="313"/>
      <c r="F115" s="63">
        <v>0</v>
      </c>
      <c r="G115" s="63">
        <v>0</v>
      </c>
      <c r="H115" s="63">
        <f>SUM(F115+G115)</f>
        <v>0</v>
      </c>
    </row>
    <row r="116" spans="1:8" ht="15" customHeight="1">
      <c r="A116" s="272">
        <v>3293</v>
      </c>
      <c r="B116" s="274"/>
      <c r="C116" s="313" t="s">
        <v>121</v>
      </c>
      <c r="D116" s="313"/>
      <c r="E116" s="313"/>
      <c r="F116" s="63">
        <v>500</v>
      </c>
      <c r="G116" s="63">
        <v>-500</v>
      </c>
      <c r="H116" s="63">
        <f t="shared" ref="H116:H118" si="37">SUM(F116+G116)</f>
        <v>0</v>
      </c>
    </row>
    <row r="117" spans="1:8" ht="15" customHeight="1">
      <c r="A117" s="269">
        <v>3295</v>
      </c>
      <c r="B117" s="270"/>
      <c r="C117" s="271" t="s">
        <v>124</v>
      </c>
      <c r="D117" s="271"/>
      <c r="E117" s="271"/>
      <c r="F117" s="63">
        <v>0</v>
      </c>
      <c r="G117" s="63">
        <v>230</v>
      </c>
      <c r="H117" s="63">
        <f t="shared" si="37"/>
        <v>230</v>
      </c>
    </row>
    <row r="118" spans="1:8" ht="15" customHeight="1">
      <c r="A118" s="269">
        <v>3299</v>
      </c>
      <c r="B118" s="270"/>
      <c r="C118" s="271" t="s">
        <v>118</v>
      </c>
      <c r="D118" s="271"/>
      <c r="E118" s="271"/>
      <c r="F118" s="63">
        <v>0</v>
      </c>
      <c r="G118" s="63">
        <v>100</v>
      </c>
      <c r="H118" s="63">
        <f t="shared" si="37"/>
        <v>100</v>
      </c>
    </row>
    <row r="119" spans="1:8" s="181" customFormat="1" ht="15" customHeight="1">
      <c r="A119" s="315" t="s">
        <v>145</v>
      </c>
      <c r="B119" s="316"/>
      <c r="C119" s="280" t="s">
        <v>146</v>
      </c>
      <c r="D119" s="280"/>
      <c r="E119" s="280"/>
      <c r="F119" s="88">
        <v>0</v>
      </c>
      <c r="G119" s="88">
        <v>2685</v>
      </c>
      <c r="H119" s="88">
        <v>2685</v>
      </c>
    </row>
    <row r="120" spans="1:8" s="181" customFormat="1" ht="15" customHeight="1">
      <c r="A120" s="312" t="s">
        <v>147</v>
      </c>
      <c r="B120" s="321"/>
      <c r="C120" s="283" t="s">
        <v>148</v>
      </c>
      <c r="D120" s="281"/>
      <c r="E120" s="282"/>
      <c r="F120" s="89">
        <v>0</v>
      </c>
      <c r="G120" s="89">
        <v>2685</v>
      </c>
      <c r="H120" s="89">
        <v>2685</v>
      </c>
    </row>
    <row r="121" spans="1:8" ht="15" customHeight="1">
      <c r="A121" s="272">
        <v>3721</v>
      </c>
      <c r="B121" s="274"/>
      <c r="C121" s="313" t="s">
        <v>153</v>
      </c>
      <c r="D121" s="313"/>
      <c r="E121" s="313"/>
      <c r="F121" s="63">
        <v>0</v>
      </c>
      <c r="G121" s="63">
        <v>0</v>
      </c>
      <c r="H121" s="63">
        <v>0</v>
      </c>
    </row>
    <row r="122" spans="1:8" ht="15" customHeight="1">
      <c r="A122" s="272">
        <v>3722</v>
      </c>
      <c r="B122" s="274"/>
      <c r="C122" s="313" t="s">
        <v>154</v>
      </c>
      <c r="D122" s="313"/>
      <c r="E122" s="313"/>
      <c r="F122" s="63">
        <v>0</v>
      </c>
      <c r="G122" s="63">
        <v>2685</v>
      </c>
      <c r="H122" s="63">
        <v>2685</v>
      </c>
    </row>
    <row r="123" spans="1:8" s="181" customFormat="1" ht="15" customHeight="1">
      <c r="A123" s="315">
        <v>38</v>
      </c>
      <c r="B123" s="316"/>
      <c r="C123" s="280" t="s">
        <v>188</v>
      </c>
      <c r="D123" s="280"/>
      <c r="E123" s="280"/>
      <c r="F123" s="88">
        <v>0</v>
      </c>
      <c r="G123" s="88">
        <v>980</v>
      </c>
      <c r="H123" s="88">
        <v>980</v>
      </c>
    </row>
    <row r="124" spans="1:8" s="181" customFormat="1" ht="15" customHeight="1">
      <c r="A124" s="312">
        <v>381</v>
      </c>
      <c r="B124" s="312"/>
      <c r="C124" s="368" t="s">
        <v>188</v>
      </c>
      <c r="D124" s="368"/>
      <c r="E124" s="368"/>
      <c r="F124" s="85">
        <v>0</v>
      </c>
      <c r="G124" s="85">
        <v>980</v>
      </c>
      <c r="H124" s="85">
        <v>980</v>
      </c>
    </row>
    <row r="125" spans="1:8" ht="15" customHeight="1">
      <c r="A125" s="272">
        <v>3812</v>
      </c>
      <c r="B125" s="274"/>
      <c r="C125" s="271" t="s">
        <v>189</v>
      </c>
      <c r="D125" s="271"/>
      <c r="E125" s="271"/>
      <c r="F125" s="63">
        <v>0</v>
      </c>
      <c r="G125" s="63">
        <v>980</v>
      </c>
      <c r="H125" s="63">
        <v>980</v>
      </c>
    </row>
    <row r="126" spans="1:8" s="181" customFormat="1" ht="15" customHeight="1">
      <c r="A126" s="284">
        <v>4</v>
      </c>
      <c r="B126" s="284"/>
      <c r="C126" s="284" t="s">
        <v>12</v>
      </c>
      <c r="D126" s="284"/>
      <c r="E126" s="284"/>
      <c r="F126" s="190">
        <v>0</v>
      </c>
      <c r="G126" s="190">
        <v>3250</v>
      </c>
      <c r="H126" s="190">
        <v>3250</v>
      </c>
    </row>
    <row r="127" spans="1:8" s="181" customFormat="1" ht="15" customHeight="1">
      <c r="A127" s="280">
        <v>42</v>
      </c>
      <c r="B127" s="280"/>
      <c r="C127" s="280" t="s">
        <v>33</v>
      </c>
      <c r="D127" s="280"/>
      <c r="E127" s="280"/>
      <c r="F127" s="88">
        <v>0</v>
      </c>
      <c r="G127" s="88">
        <v>3250</v>
      </c>
      <c r="H127" s="88">
        <v>3250</v>
      </c>
    </row>
    <row r="128" spans="1:8" s="181" customFormat="1" ht="15" customHeight="1">
      <c r="A128" s="312">
        <v>424</v>
      </c>
      <c r="B128" s="312"/>
      <c r="C128" s="281" t="s">
        <v>155</v>
      </c>
      <c r="D128" s="281"/>
      <c r="E128" s="282"/>
      <c r="F128" s="185">
        <v>0</v>
      </c>
      <c r="G128" s="185">
        <v>3250</v>
      </c>
      <c r="H128" s="185">
        <v>3250</v>
      </c>
    </row>
    <row r="129" spans="1:9" ht="15" customHeight="1">
      <c r="A129" s="313">
        <v>4226</v>
      </c>
      <c r="B129" s="313"/>
      <c r="C129" s="313" t="s">
        <v>232</v>
      </c>
      <c r="D129" s="313"/>
      <c r="E129" s="313"/>
      <c r="F129" s="63">
        <v>0</v>
      </c>
      <c r="G129" s="63">
        <v>3250</v>
      </c>
      <c r="H129" s="63">
        <v>3250</v>
      </c>
    </row>
    <row r="130" spans="1:9" ht="15" customHeight="1">
      <c r="A130" s="208"/>
      <c r="B130" s="287"/>
      <c r="C130" s="287"/>
      <c r="D130" s="287"/>
      <c r="E130" s="287"/>
      <c r="F130" s="287"/>
      <c r="G130" s="287"/>
      <c r="H130" s="288"/>
    </row>
    <row r="131" spans="1:9" s="145" customFormat="1" ht="15" customHeight="1">
      <c r="A131" s="325" t="s">
        <v>157</v>
      </c>
      <c r="B131" s="325"/>
      <c r="C131" s="325" t="s">
        <v>158</v>
      </c>
      <c r="D131" s="325"/>
      <c r="E131" s="325"/>
      <c r="F131" s="143">
        <f>F132+F149+F156</f>
        <v>201000</v>
      </c>
      <c r="G131" s="143">
        <f>G132+G149+G156</f>
        <v>4081</v>
      </c>
      <c r="H131" s="143">
        <f>H132+H149+H156</f>
        <v>205431</v>
      </c>
      <c r="I131" s="145" t="s">
        <v>231</v>
      </c>
    </row>
    <row r="132" spans="1:9" s="145" customFormat="1" ht="15" customHeight="1">
      <c r="A132" s="285" t="s">
        <v>144</v>
      </c>
      <c r="B132" s="285"/>
      <c r="C132" s="285" t="s">
        <v>79</v>
      </c>
      <c r="D132" s="285"/>
      <c r="E132" s="285"/>
      <c r="F132" s="182">
        <f>F133</f>
        <v>158000</v>
      </c>
      <c r="G132" s="182">
        <f>G133</f>
        <v>-3100</v>
      </c>
      <c r="H132" s="182">
        <f>H133</f>
        <v>154900</v>
      </c>
    </row>
    <row r="133" spans="1:9" ht="15" customHeight="1">
      <c r="A133" s="369" t="s">
        <v>80</v>
      </c>
      <c r="B133" s="369"/>
      <c r="C133" s="369" t="s">
        <v>10</v>
      </c>
      <c r="D133" s="369"/>
      <c r="E133" s="369"/>
      <c r="F133" s="207">
        <f>F134+F141</f>
        <v>158000</v>
      </c>
      <c r="G133" s="207">
        <f>G134+G141</f>
        <v>-3100</v>
      </c>
      <c r="H133" s="207">
        <f>H134+H141</f>
        <v>154900</v>
      </c>
    </row>
    <row r="134" spans="1:9" ht="15" customHeight="1">
      <c r="A134" s="280">
        <v>31</v>
      </c>
      <c r="B134" s="280"/>
      <c r="C134" s="280" t="s">
        <v>11</v>
      </c>
      <c r="D134" s="280"/>
      <c r="E134" s="280"/>
      <c r="F134" s="87">
        <f t="shared" ref="F134:G134" si="38">F135+F137+F139</f>
        <v>152900</v>
      </c>
      <c r="G134" s="87">
        <f t="shared" si="38"/>
        <v>-1500</v>
      </c>
      <c r="H134" s="87">
        <f>H135+H137+H139</f>
        <v>151400</v>
      </c>
    </row>
    <row r="135" spans="1:9" ht="15" customHeight="1">
      <c r="A135" s="312">
        <v>311</v>
      </c>
      <c r="B135" s="312"/>
      <c r="C135" s="312" t="s">
        <v>151</v>
      </c>
      <c r="D135" s="312"/>
      <c r="E135" s="312"/>
      <c r="F135" s="84">
        <f t="shared" ref="F135:H135" si="39">F136</f>
        <v>120000</v>
      </c>
      <c r="G135" s="84">
        <f t="shared" si="39"/>
        <v>0</v>
      </c>
      <c r="H135" s="84">
        <f t="shared" si="39"/>
        <v>120000</v>
      </c>
    </row>
    <row r="136" spans="1:9" ht="15" customHeight="1">
      <c r="A136" s="272">
        <v>3111</v>
      </c>
      <c r="B136" s="274"/>
      <c r="C136" s="272" t="s">
        <v>134</v>
      </c>
      <c r="D136" s="273"/>
      <c r="E136" s="274"/>
      <c r="F136" s="62">
        <v>120000</v>
      </c>
      <c r="G136" s="62">
        <v>0</v>
      </c>
      <c r="H136" s="62">
        <v>120000</v>
      </c>
    </row>
    <row r="137" spans="1:9" ht="15" customHeight="1">
      <c r="A137" s="312">
        <v>312</v>
      </c>
      <c r="B137" s="312"/>
      <c r="C137" s="312" t="s">
        <v>135</v>
      </c>
      <c r="D137" s="312"/>
      <c r="E137" s="312"/>
      <c r="F137" s="84">
        <f t="shared" ref="F137:H137" si="40">F138</f>
        <v>7900</v>
      </c>
      <c r="G137" s="84">
        <f t="shared" si="40"/>
        <v>-1500</v>
      </c>
      <c r="H137" s="84">
        <f t="shared" si="40"/>
        <v>6400</v>
      </c>
    </row>
    <row r="138" spans="1:9" ht="15" customHeight="1">
      <c r="A138" s="272">
        <v>3121</v>
      </c>
      <c r="B138" s="274"/>
      <c r="C138" s="313" t="s">
        <v>135</v>
      </c>
      <c r="D138" s="313"/>
      <c r="E138" s="313"/>
      <c r="F138" s="63">
        <v>7900</v>
      </c>
      <c r="G138" s="63">
        <v>-1500</v>
      </c>
      <c r="H138" s="63">
        <f>SUM(F138+G138)</f>
        <v>6400</v>
      </c>
    </row>
    <row r="139" spans="1:9" ht="15" customHeight="1">
      <c r="A139" s="312">
        <v>313</v>
      </c>
      <c r="B139" s="312"/>
      <c r="C139" s="312" t="s">
        <v>138</v>
      </c>
      <c r="D139" s="312"/>
      <c r="E139" s="312"/>
      <c r="F139" s="84">
        <f t="shared" ref="F139:H139" si="41">F140</f>
        <v>25000</v>
      </c>
      <c r="G139" s="84">
        <f t="shared" si="41"/>
        <v>0</v>
      </c>
      <c r="H139" s="84">
        <f t="shared" si="41"/>
        <v>25000</v>
      </c>
    </row>
    <row r="140" spans="1:9" ht="15" customHeight="1">
      <c r="A140" s="272">
        <v>3132</v>
      </c>
      <c r="B140" s="274"/>
      <c r="C140" s="313" t="s">
        <v>139</v>
      </c>
      <c r="D140" s="313"/>
      <c r="E140" s="313"/>
      <c r="F140" s="63">
        <v>25000</v>
      </c>
      <c r="G140" s="63">
        <v>0</v>
      </c>
      <c r="H140" s="63">
        <v>25000</v>
      </c>
    </row>
    <row r="141" spans="1:9" ht="15" customHeight="1">
      <c r="A141" s="315" t="s">
        <v>81</v>
      </c>
      <c r="B141" s="316"/>
      <c r="C141" s="315" t="s">
        <v>25</v>
      </c>
      <c r="D141" s="317"/>
      <c r="E141" s="316"/>
      <c r="F141" s="87">
        <f>F142+F146</f>
        <v>5100</v>
      </c>
      <c r="G141" s="87">
        <f>G142+G146</f>
        <v>-1600</v>
      </c>
      <c r="H141" s="87">
        <f>H142+H146</f>
        <v>3500</v>
      </c>
    </row>
    <row r="142" spans="1:9" ht="15" customHeight="1">
      <c r="A142" s="312">
        <v>321</v>
      </c>
      <c r="B142" s="312"/>
      <c r="C142" s="312" t="s">
        <v>83</v>
      </c>
      <c r="D142" s="312"/>
      <c r="E142" s="312"/>
      <c r="F142" s="84">
        <f t="shared" ref="F142:G142" si="42">SUM(F143:F145)</f>
        <v>4100</v>
      </c>
      <c r="G142" s="84">
        <f t="shared" si="42"/>
        <v>-600</v>
      </c>
      <c r="H142" s="84">
        <f>SUM(H143:H145)</f>
        <v>3500</v>
      </c>
    </row>
    <row r="143" spans="1:9" ht="15" customHeight="1">
      <c r="A143" s="272">
        <v>3211</v>
      </c>
      <c r="B143" s="274"/>
      <c r="C143" s="313" t="s">
        <v>85</v>
      </c>
      <c r="D143" s="313"/>
      <c r="E143" s="313"/>
      <c r="F143" s="63">
        <v>700</v>
      </c>
      <c r="G143" s="63">
        <v>0</v>
      </c>
      <c r="H143" s="63">
        <v>700</v>
      </c>
    </row>
    <row r="144" spans="1:9" ht="15" customHeight="1">
      <c r="A144" s="272">
        <v>3212</v>
      </c>
      <c r="B144" s="274"/>
      <c r="C144" s="313" t="s">
        <v>140</v>
      </c>
      <c r="D144" s="313"/>
      <c r="E144" s="313"/>
      <c r="F144" s="63">
        <v>3000</v>
      </c>
      <c r="G144" s="63">
        <v>-600</v>
      </c>
      <c r="H144" s="63">
        <f>SUM(F144+G144)</f>
        <v>2400</v>
      </c>
    </row>
    <row r="145" spans="1:8" ht="15" customHeight="1">
      <c r="A145" s="272">
        <v>3213</v>
      </c>
      <c r="B145" s="274"/>
      <c r="C145" s="313" t="s">
        <v>87</v>
      </c>
      <c r="D145" s="313"/>
      <c r="E145" s="313"/>
      <c r="F145" s="62">
        <v>400</v>
      </c>
      <c r="G145" s="62">
        <v>0</v>
      </c>
      <c r="H145" s="62">
        <v>400</v>
      </c>
    </row>
    <row r="146" spans="1:8" ht="15" customHeight="1">
      <c r="A146" s="281" t="s">
        <v>100</v>
      </c>
      <c r="B146" s="282"/>
      <c r="C146" s="283" t="s">
        <v>101</v>
      </c>
      <c r="D146" s="281"/>
      <c r="E146" s="282"/>
      <c r="F146" s="94">
        <v>1000</v>
      </c>
      <c r="G146" s="94">
        <f>G147</f>
        <v>-1000</v>
      </c>
      <c r="H146" s="94">
        <f>H147</f>
        <v>0</v>
      </c>
    </row>
    <row r="147" spans="1:8" ht="15" customHeight="1">
      <c r="A147" s="272">
        <v>3236</v>
      </c>
      <c r="B147" s="274"/>
      <c r="C147" s="313" t="s">
        <v>110</v>
      </c>
      <c r="D147" s="313"/>
      <c r="E147" s="313"/>
      <c r="F147" s="63">
        <v>1000</v>
      </c>
      <c r="G147" s="63">
        <v>-1000</v>
      </c>
      <c r="H147" s="63">
        <f>SUM(F147+G147)</f>
        <v>0</v>
      </c>
    </row>
    <row r="148" spans="1:8" s="194" customFormat="1" ht="15" customHeight="1">
      <c r="A148" s="171"/>
      <c r="B148" s="287"/>
      <c r="C148" s="287"/>
      <c r="D148" s="287"/>
      <c r="E148" s="287"/>
      <c r="F148" s="287"/>
      <c r="G148" s="287"/>
      <c r="H148" s="288"/>
    </row>
    <row r="149" spans="1:8" s="145" customFormat="1" ht="15" customHeight="1">
      <c r="A149" s="285" t="s">
        <v>213</v>
      </c>
      <c r="B149" s="285"/>
      <c r="C149" s="285" t="s">
        <v>190</v>
      </c>
      <c r="D149" s="285"/>
      <c r="E149" s="285"/>
      <c r="F149" s="182">
        <f t="shared" ref="F149:F152" si="43">F150</f>
        <v>0</v>
      </c>
      <c r="G149" s="182">
        <v>3001</v>
      </c>
      <c r="H149" s="182">
        <v>3001</v>
      </c>
    </row>
    <row r="150" spans="1:8" ht="15" customHeight="1">
      <c r="A150" s="286" t="s">
        <v>80</v>
      </c>
      <c r="B150" s="286"/>
      <c r="C150" s="286" t="s">
        <v>10</v>
      </c>
      <c r="D150" s="286"/>
      <c r="E150" s="286"/>
      <c r="F150" s="86">
        <f t="shared" si="43"/>
        <v>0</v>
      </c>
      <c r="G150" s="86">
        <v>3001</v>
      </c>
      <c r="H150" s="86">
        <v>3001</v>
      </c>
    </row>
    <row r="151" spans="1:8" ht="15" customHeight="1">
      <c r="A151" s="280" t="s">
        <v>81</v>
      </c>
      <c r="B151" s="280"/>
      <c r="C151" s="280" t="s">
        <v>25</v>
      </c>
      <c r="D151" s="280"/>
      <c r="E151" s="280"/>
      <c r="F151" s="87">
        <f t="shared" si="43"/>
        <v>0</v>
      </c>
      <c r="G151" s="87">
        <v>3001</v>
      </c>
      <c r="H151" s="87">
        <v>3001</v>
      </c>
    </row>
    <row r="152" spans="1:8" ht="15" customHeight="1">
      <c r="A152" s="312" t="s">
        <v>88</v>
      </c>
      <c r="B152" s="312"/>
      <c r="C152" s="312" t="s">
        <v>89</v>
      </c>
      <c r="D152" s="312"/>
      <c r="E152" s="312"/>
      <c r="F152" s="84">
        <f t="shared" si="43"/>
        <v>0</v>
      </c>
      <c r="G152" s="84">
        <v>3001</v>
      </c>
      <c r="H152" s="84">
        <v>3001</v>
      </c>
    </row>
    <row r="153" spans="1:8" ht="15" customHeight="1">
      <c r="A153" s="272">
        <v>3222</v>
      </c>
      <c r="B153" s="274"/>
      <c r="C153" s="272" t="s">
        <v>92</v>
      </c>
      <c r="D153" s="273"/>
      <c r="E153" s="274"/>
      <c r="F153" s="62">
        <v>0</v>
      </c>
      <c r="G153" s="62">
        <v>3001</v>
      </c>
      <c r="H153" s="62">
        <v>3001</v>
      </c>
    </row>
    <row r="154" spans="1:8" ht="15" customHeight="1">
      <c r="A154" s="272">
        <v>3224</v>
      </c>
      <c r="B154" s="274"/>
      <c r="C154" s="272" t="s">
        <v>191</v>
      </c>
      <c r="D154" s="273"/>
      <c r="E154" s="274"/>
      <c r="F154" s="62">
        <v>0</v>
      </c>
      <c r="G154" s="62">
        <v>3001</v>
      </c>
      <c r="H154" s="62">
        <v>3001</v>
      </c>
    </row>
    <row r="155" spans="1:8" s="194" customFormat="1" ht="15" customHeight="1">
      <c r="A155" s="171"/>
      <c r="B155" s="172"/>
      <c r="C155" s="171"/>
      <c r="D155" s="173"/>
      <c r="E155" s="172"/>
      <c r="F155" s="62"/>
      <c r="G155" s="62"/>
      <c r="H155" s="62"/>
    </row>
    <row r="156" spans="1:8" s="145" customFormat="1" ht="15" customHeight="1">
      <c r="A156" s="318" t="s">
        <v>214</v>
      </c>
      <c r="B156" s="319"/>
      <c r="C156" s="318" t="s">
        <v>159</v>
      </c>
      <c r="D156" s="320"/>
      <c r="E156" s="319"/>
      <c r="F156" s="182">
        <f t="shared" ref="F156:G156" si="44">F157</f>
        <v>43000</v>
      </c>
      <c r="G156" s="182">
        <f t="shared" si="44"/>
        <v>4180</v>
      </c>
      <c r="H156" s="182">
        <f>H157+G161</f>
        <v>47530</v>
      </c>
    </row>
    <row r="157" spans="1:8" ht="15" customHeight="1">
      <c r="A157" s="309" t="s">
        <v>80</v>
      </c>
      <c r="B157" s="310"/>
      <c r="C157" s="309" t="s">
        <v>10</v>
      </c>
      <c r="D157" s="311"/>
      <c r="E157" s="310"/>
      <c r="F157" s="86">
        <f>F158</f>
        <v>43000</v>
      </c>
      <c r="G157" s="86">
        <f>G158</f>
        <v>4180</v>
      </c>
      <c r="H157" s="86">
        <f>H158</f>
        <v>47180</v>
      </c>
    </row>
    <row r="158" spans="1:8" ht="15" customHeight="1">
      <c r="A158" s="315" t="s">
        <v>81</v>
      </c>
      <c r="B158" s="316"/>
      <c r="C158" s="315" t="s">
        <v>25</v>
      </c>
      <c r="D158" s="317"/>
      <c r="E158" s="316"/>
      <c r="F158" s="87">
        <f t="shared" ref="F158" si="45">F161+F168+F174</f>
        <v>43000</v>
      </c>
      <c r="G158" s="87">
        <f>G161+G168+G174</f>
        <v>4180</v>
      </c>
      <c r="H158" s="87">
        <f>H161+H168+H174</f>
        <v>47180</v>
      </c>
    </row>
    <row r="159" spans="1:8" ht="15" customHeight="1">
      <c r="A159" s="312">
        <v>321</v>
      </c>
      <c r="B159" s="312"/>
      <c r="C159" s="312" t="s">
        <v>83</v>
      </c>
      <c r="D159" s="312"/>
      <c r="E159" s="312"/>
      <c r="F159" s="84">
        <v>0</v>
      </c>
      <c r="G159" s="84">
        <v>0</v>
      </c>
      <c r="H159" s="84">
        <v>0</v>
      </c>
    </row>
    <row r="160" spans="1:8" ht="15" customHeight="1">
      <c r="A160" s="272">
        <v>3213</v>
      </c>
      <c r="B160" s="274"/>
      <c r="C160" s="313" t="s">
        <v>87</v>
      </c>
      <c r="D160" s="313"/>
      <c r="E160" s="313"/>
      <c r="F160" s="62">
        <v>0</v>
      </c>
      <c r="G160" s="62">
        <v>0</v>
      </c>
      <c r="H160" s="62">
        <v>0</v>
      </c>
    </row>
    <row r="161" spans="1:8" s="181" customFormat="1" ht="15" customHeight="1">
      <c r="A161" s="301" t="s">
        <v>88</v>
      </c>
      <c r="B161" s="304"/>
      <c r="C161" s="303" t="s">
        <v>89</v>
      </c>
      <c r="D161" s="302"/>
      <c r="E161" s="304"/>
      <c r="F161" s="89">
        <f t="shared" ref="F161" si="46">SUM(F162:F167)</f>
        <v>38400</v>
      </c>
      <c r="G161" s="89">
        <f>SUM(G162:G167)</f>
        <v>350</v>
      </c>
      <c r="H161" s="89">
        <f>SUM(H162:H167)</f>
        <v>38750</v>
      </c>
    </row>
    <row r="162" spans="1:8" ht="15" customHeight="1">
      <c r="A162" s="272" t="s">
        <v>90</v>
      </c>
      <c r="B162" s="274"/>
      <c r="C162" s="272" t="s">
        <v>91</v>
      </c>
      <c r="D162" s="273"/>
      <c r="E162" s="274"/>
      <c r="F162" s="63">
        <v>2500</v>
      </c>
      <c r="G162" s="63">
        <v>4500</v>
      </c>
      <c r="H162" s="63">
        <f>SUM(F162+G162)</f>
        <v>7000</v>
      </c>
    </row>
    <row r="163" spans="1:8" ht="15" customHeight="1">
      <c r="A163" s="272">
        <v>3222</v>
      </c>
      <c r="B163" s="274"/>
      <c r="C163" s="272" t="s">
        <v>92</v>
      </c>
      <c r="D163" s="273"/>
      <c r="E163" s="274"/>
      <c r="F163" s="63">
        <v>35200</v>
      </c>
      <c r="G163" s="63">
        <v>-4800</v>
      </c>
      <c r="H163" s="63">
        <f>SUM(F163+G163)</f>
        <v>30400</v>
      </c>
    </row>
    <row r="164" spans="1:8" ht="15" customHeight="1">
      <c r="A164" s="272">
        <v>3223</v>
      </c>
      <c r="B164" s="274"/>
      <c r="C164" s="272" t="s">
        <v>94</v>
      </c>
      <c r="D164" s="273"/>
      <c r="E164" s="274"/>
      <c r="F164" s="62">
        <v>0</v>
      </c>
      <c r="G164" s="62">
        <v>0</v>
      </c>
      <c r="H164" s="63">
        <f t="shared" ref="H164:H167" si="47">SUM(F164+G164)</f>
        <v>0</v>
      </c>
    </row>
    <row r="165" spans="1:8" ht="15" customHeight="1">
      <c r="A165" s="82">
        <v>3224</v>
      </c>
      <c r="B165" s="83"/>
      <c r="C165" s="272" t="s">
        <v>191</v>
      </c>
      <c r="D165" s="273"/>
      <c r="E165" s="274"/>
      <c r="F165" s="62">
        <v>0</v>
      </c>
      <c r="G165" s="62">
        <v>70</v>
      </c>
      <c r="H165" s="63">
        <f t="shared" si="47"/>
        <v>70</v>
      </c>
    </row>
    <row r="166" spans="1:8" ht="15" customHeight="1">
      <c r="A166" s="272">
        <v>3225</v>
      </c>
      <c r="B166" s="274"/>
      <c r="C166" s="272" t="s">
        <v>160</v>
      </c>
      <c r="D166" s="273"/>
      <c r="E166" s="274"/>
      <c r="F166" s="62">
        <v>300</v>
      </c>
      <c r="G166" s="62">
        <v>80</v>
      </c>
      <c r="H166" s="63">
        <f t="shared" si="47"/>
        <v>380</v>
      </c>
    </row>
    <row r="167" spans="1:8" ht="15" customHeight="1">
      <c r="A167" s="272">
        <v>3227</v>
      </c>
      <c r="B167" s="274"/>
      <c r="C167" s="272" t="s">
        <v>161</v>
      </c>
      <c r="D167" s="273"/>
      <c r="E167" s="274"/>
      <c r="F167" s="62">
        <v>400</v>
      </c>
      <c r="G167" s="62">
        <v>500</v>
      </c>
      <c r="H167" s="63">
        <f t="shared" si="47"/>
        <v>900</v>
      </c>
    </row>
    <row r="168" spans="1:8" s="181" customFormat="1" ht="15" customHeight="1">
      <c r="A168" s="312" t="s">
        <v>100</v>
      </c>
      <c r="B168" s="321"/>
      <c r="C168" s="283" t="s">
        <v>101</v>
      </c>
      <c r="D168" s="281"/>
      <c r="E168" s="282"/>
      <c r="F168" s="89">
        <f t="shared" ref="F168:G168" si="48">SUM(F169:F173)</f>
        <v>4100</v>
      </c>
      <c r="G168" s="89">
        <f t="shared" si="48"/>
        <v>2130</v>
      </c>
      <c r="H168" s="89">
        <f>SUM(H169:H173)</f>
        <v>6230</v>
      </c>
    </row>
    <row r="169" spans="1:8" ht="15" customHeight="1">
      <c r="A169" s="272">
        <v>3232</v>
      </c>
      <c r="B169" s="274"/>
      <c r="C169" s="272" t="s">
        <v>152</v>
      </c>
      <c r="D169" s="273"/>
      <c r="E169" s="274"/>
      <c r="F169" s="62">
        <v>2100</v>
      </c>
      <c r="G169" s="62">
        <v>400</v>
      </c>
      <c r="H169" s="62">
        <f>SUM(F169+G169)</f>
        <v>2500</v>
      </c>
    </row>
    <row r="170" spans="1:8" ht="15" customHeight="1">
      <c r="A170" s="272">
        <v>3233</v>
      </c>
      <c r="B170" s="274"/>
      <c r="C170" s="272" t="s">
        <v>162</v>
      </c>
      <c r="D170" s="273"/>
      <c r="E170" s="274"/>
      <c r="F170" s="62">
        <v>0</v>
      </c>
      <c r="G170" s="62">
        <v>0</v>
      </c>
      <c r="H170" s="62">
        <f t="shared" ref="H170:H173" si="49">SUM(F170+G170)</f>
        <v>0</v>
      </c>
    </row>
    <row r="171" spans="1:8" ht="15" customHeight="1">
      <c r="A171" s="272">
        <v>3234</v>
      </c>
      <c r="B171" s="274"/>
      <c r="C171" s="313" t="s">
        <v>106</v>
      </c>
      <c r="D171" s="313"/>
      <c r="E171" s="313"/>
      <c r="F171" s="63">
        <v>1500</v>
      </c>
      <c r="G171" s="63">
        <v>0</v>
      </c>
      <c r="H171" s="62">
        <f t="shared" si="49"/>
        <v>1500</v>
      </c>
    </row>
    <row r="172" spans="1:8" ht="15" customHeight="1">
      <c r="A172" s="272" t="s">
        <v>109</v>
      </c>
      <c r="B172" s="274"/>
      <c r="C172" s="313" t="s">
        <v>136</v>
      </c>
      <c r="D172" s="313"/>
      <c r="E172" s="313"/>
      <c r="F172" s="63">
        <v>500</v>
      </c>
      <c r="G172" s="63">
        <v>500</v>
      </c>
      <c r="H172" s="62">
        <f t="shared" si="49"/>
        <v>1000</v>
      </c>
    </row>
    <row r="173" spans="1:8" ht="15" customHeight="1">
      <c r="A173" s="272">
        <v>3239</v>
      </c>
      <c r="B173" s="274"/>
      <c r="C173" s="313" t="s">
        <v>116</v>
      </c>
      <c r="D173" s="313"/>
      <c r="E173" s="313"/>
      <c r="F173" s="63">
        <v>0</v>
      </c>
      <c r="G173" s="63">
        <v>1230</v>
      </c>
      <c r="H173" s="62">
        <f t="shared" si="49"/>
        <v>1230</v>
      </c>
    </row>
    <row r="174" spans="1:8" s="181" customFormat="1" ht="15" customHeight="1">
      <c r="A174" s="312" t="s">
        <v>117</v>
      </c>
      <c r="B174" s="312"/>
      <c r="C174" s="312" t="s">
        <v>118</v>
      </c>
      <c r="D174" s="312"/>
      <c r="E174" s="312"/>
      <c r="F174" s="85">
        <f t="shared" ref="F174:G174" si="50">SUM(F175:F176)</f>
        <v>500</v>
      </c>
      <c r="G174" s="85">
        <f t="shared" si="50"/>
        <v>1700</v>
      </c>
      <c r="H174" s="85">
        <f t="shared" ref="H174" si="51">SUM(H175:H176)</f>
        <v>2200</v>
      </c>
    </row>
    <row r="175" spans="1:8" ht="15" customHeight="1">
      <c r="A175" s="269">
        <v>3293</v>
      </c>
      <c r="B175" s="270"/>
      <c r="C175" s="271" t="s">
        <v>121</v>
      </c>
      <c r="D175" s="271"/>
      <c r="E175" s="271"/>
      <c r="F175" s="63">
        <v>500</v>
      </c>
      <c r="G175" s="63">
        <v>0</v>
      </c>
      <c r="H175" s="63">
        <v>500</v>
      </c>
    </row>
    <row r="176" spans="1:8" ht="15" customHeight="1">
      <c r="A176" s="269">
        <v>3299</v>
      </c>
      <c r="B176" s="270"/>
      <c r="C176" s="271" t="s">
        <v>118</v>
      </c>
      <c r="D176" s="271"/>
      <c r="E176" s="271"/>
      <c r="F176" s="63">
        <v>0</v>
      </c>
      <c r="G176" s="63">
        <v>1700</v>
      </c>
      <c r="H176" s="63">
        <v>1700</v>
      </c>
    </row>
    <row r="177" spans="1:8" s="181" customFormat="1" ht="15" customHeight="1">
      <c r="A177" s="315" t="s">
        <v>145</v>
      </c>
      <c r="B177" s="316"/>
      <c r="C177" s="280" t="s">
        <v>146</v>
      </c>
      <c r="D177" s="280"/>
      <c r="E177" s="280"/>
      <c r="F177" s="88">
        <v>0</v>
      </c>
      <c r="G177" s="88">
        <v>0</v>
      </c>
      <c r="H177" s="88">
        <v>0</v>
      </c>
    </row>
    <row r="178" spans="1:8" s="181" customFormat="1" ht="15" customHeight="1">
      <c r="A178" s="312" t="s">
        <v>147</v>
      </c>
      <c r="B178" s="321"/>
      <c r="C178" s="283" t="s">
        <v>148</v>
      </c>
      <c r="D178" s="281"/>
      <c r="E178" s="282"/>
      <c r="F178" s="89">
        <v>0</v>
      </c>
      <c r="G178" s="89">
        <v>0</v>
      </c>
      <c r="H178" s="89">
        <v>0</v>
      </c>
    </row>
    <row r="179" spans="1:8" ht="15" customHeight="1">
      <c r="A179" s="272">
        <v>3722</v>
      </c>
      <c r="B179" s="274"/>
      <c r="C179" s="313" t="s">
        <v>154</v>
      </c>
      <c r="D179" s="313"/>
      <c r="E179" s="313"/>
      <c r="F179" s="63">
        <v>0</v>
      </c>
      <c r="G179" s="63">
        <v>0</v>
      </c>
      <c r="H179" s="63">
        <v>0</v>
      </c>
    </row>
    <row r="180" spans="1:8" ht="15" customHeight="1">
      <c r="A180" s="286">
        <v>4</v>
      </c>
      <c r="B180" s="286"/>
      <c r="C180" s="286" t="s">
        <v>12</v>
      </c>
      <c r="D180" s="286"/>
      <c r="E180" s="286"/>
      <c r="F180" s="86">
        <v>0</v>
      </c>
      <c r="G180" s="86">
        <v>0</v>
      </c>
      <c r="H180" s="86">
        <v>0</v>
      </c>
    </row>
    <row r="181" spans="1:8" ht="15" customHeight="1">
      <c r="A181" s="280">
        <v>42</v>
      </c>
      <c r="B181" s="280"/>
      <c r="C181" s="280" t="s">
        <v>33</v>
      </c>
      <c r="D181" s="280"/>
      <c r="E181" s="280"/>
      <c r="F181" s="87">
        <v>0</v>
      </c>
      <c r="G181" s="87">
        <v>0</v>
      </c>
      <c r="H181" s="87">
        <v>0</v>
      </c>
    </row>
    <row r="182" spans="1:8" ht="15" customHeight="1">
      <c r="A182" s="312">
        <v>422</v>
      </c>
      <c r="B182" s="312"/>
      <c r="C182" s="281" t="s">
        <v>199</v>
      </c>
      <c r="D182" s="281"/>
      <c r="E182" s="282"/>
      <c r="F182" s="91">
        <v>0</v>
      </c>
      <c r="G182" s="91">
        <v>0</v>
      </c>
      <c r="H182" s="91">
        <v>0</v>
      </c>
    </row>
    <row r="183" spans="1:8" ht="15" customHeight="1">
      <c r="A183" s="313">
        <v>4225</v>
      </c>
      <c r="B183" s="313"/>
      <c r="C183" s="313" t="s">
        <v>185</v>
      </c>
      <c r="D183" s="313"/>
      <c r="E183" s="313"/>
      <c r="F183" s="63">
        <v>0</v>
      </c>
      <c r="G183" s="63">
        <v>0</v>
      </c>
      <c r="H183" s="63">
        <v>0</v>
      </c>
    </row>
    <row r="184" spans="1:8" s="194" customFormat="1" ht="15" customHeight="1">
      <c r="A184" s="174"/>
      <c r="B184" s="174"/>
      <c r="C184" s="174"/>
      <c r="D184" s="174"/>
      <c r="E184" s="174"/>
      <c r="F184" s="63"/>
      <c r="G184" s="63"/>
      <c r="H184" s="63"/>
    </row>
    <row r="185" spans="1:8" s="145" customFormat="1" ht="15" customHeight="1">
      <c r="A185" s="314" t="s">
        <v>200</v>
      </c>
      <c r="B185" s="314"/>
      <c r="C185" s="314" t="s">
        <v>201</v>
      </c>
      <c r="D185" s="314"/>
      <c r="E185" s="314"/>
      <c r="F185" s="183">
        <f t="shared" ref="F185:H186" si="52">F186</f>
        <v>3500</v>
      </c>
      <c r="G185" s="183">
        <v>-770</v>
      </c>
      <c r="H185" s="183">
        <f t="shared" si="52"/>
        <v>2730</v>
      </c>
    </row>
    <row r="186" spans="1:8" s="145" customFormat="1" ht="15" customHeight="1">
      <c r="A186" s="284" t="s">
        <v>144</v>
      </c>
      <c r="B186" s="284"/>
      <c r="C186" s="284" t="s">
        <v>79</v>
      </c>
      <c r="D186" s="284"/>
      <c r="E186" s="284"/>
      <c r="F186" s="190">
        <f t="shared" si="52"/>
        <v>3500</v>
      </c>
      <c r="G186" s="190">
        <v>-770</v>
      </c>
      <c r="H186" s="190">
        <f t="shared" si="52"/>
        <v>2730</v>
      </c>
    </row>
    <row r="187" spans="1:8" ht="15" customHeight="1">
      <c r="A187" s="285" t="s">
        <v>80</v>
      </c>
      <c r="B187" s="285"/>
      <c r="C187" s="285" t="s">
        <v>10</v>
      </c>
      <c r="D187" s="285"/>
      <c r="E187" s="285"/>
      <c r="F187" s="182">
        <f>F188</f>
        <v>3500</v>
      </c>
      <c r="G187" s="182">
        <v>-770</v>
      </c>
      <c r="H187" s="182">
        <f>H188</f>
        <v>2730</v>
      </c>
    </row>
    <row r="188" spans="1:8" ht="15" customHeight="1">
      <c r="A188" s="280">
        <v>32</v>
      </c>
      <c r="B188" s="280"/>
      <c r="C188" s="280" t="s">
        <v>25</v>
      </c>
      <c r="D188" s="280"/>
      <c r="E188" s="280"/>
      <c r="F188" s="87">
        <f>F191+F193</f>
        <v>3500</v>
      </c>
      <c r="G188" s="87">
        <f>G191+G193+G189</f>
        <v>-770</v>
      </c>
      <c r="H188" s="87">
        <f>H191+H193+H189</f>
        <v>2730</v>
      </c>
    </row>
    <row r="189" spans="1:8" s="181" customFormat="1" ht="15" customHeight="1">
      <c r="A189" s="175">
        <v>322</v>
      </c>
      <c r="B189" s="176"/>
      <c r="C189" s="175"/>
      <c r="D189" s="177"/>
      <c r="E189" s="176"/>
      <c r="F189" s="88">
        <v>0</v>
      </c>
      <c r="G189" s="88">
        <v>340</v>
      </c>
      <c r="H189" s="88">
        <v>340</v>
      </c>
    </row>
    <row r="190" spans="1:8" s="41" customFormat="1" ht="15" customHeight="1">
      <c r="A190" s="289">
        <v>3221</v>
      </c>
      <c r="B190" s="290"/>
      <c r="C190" s="291"/>
      <c r="D190" s="292"/>
      <c r="E190" s="293"/>
      <c r="F190" s="209">
        <v>0</v>
      </c>
      <c r="G190" s="87">
        <v>340</v>
      </c>
      <c r="H190" s="87">
        <v>340</v>
      </c>
    </row>
    <row r="191" spans="1:8" s="181" customFormat="1" ht="15" customHeight="1">
      <c r="A191" s="343">
        <v>323</v>
      </c>
      <c r="B191" s="343"/>
      <c r="C191" s="343" t="s">
        <v>101</v>
      </c>
      <c r="D191" s="343"/>
      <c r="E191" s="343"/>
      <c r="F191" s="198">
        <v>500</v>
      </c>
      <c r="G191" s="198">
        <v>-435</v>
      </c>
      <c r="H191" s="198">
        <v>65</v>
      </c>
    </row>
    <row r="192" spans="1:8" ht="15" customHeight="1">
      <c r="A192" s="272" t="s">
        <v>115</v>
      </c>
      <c r="B192" s="274"/>
      <c r="C192" s="313" t="s">
        <v>116</v>
      </c>
      <c r="D192" s="313"/>
      <c r="E192" s="313"/>
      <c r="F192" s="63">
        <v>500</v>
      </c>
      <c r="G192" s="63">
        <v>-435</v>
      </c>
      <c r="H192" s="63">
        <v>65</v>
      </c>
    </row>
    <row r="193" spans="1:8" s="181" customFormat="1" ht="15" customHeight="1">
      <c r="A193" s="312" t="s">
        <v>117</v>
      </c>
      <c r="B193" s="312"/>
      <c r="C193" s="312" t="s">
        <v>118</v>
      </c>
      <c r="D193" s="312"/>
      <c r="E193" s="312"/>
      <c r="F193" s="85">
        <f>SUM(F194:F195)</f>
        <v>3000</v>
      </c>
      <c r="G193" s="85">
        <f>SUM(G194:G195)</f>
        <v>-675</v>
      </c>
      <c r="H193" s="85">
        <f>SUM(H194:H195)</f>
        <v>2325</v>
      </c>
    </row>
    <row r="194" spans="1:8" ht="15" customHeight="1">
      <c r="A194" s="269">
        <v>3291</v>
      </c>
      <c r="B194" s="270"/>
      <c r="C194" s="271" t="s">
        <v>202</v>
      </c>
      <c r="D194" s="271"/>
      <c r="E194" s="271"/>
      <c r="F194" s="63">
        <v>2500</v>
      </c>
      <c r="G194" s="63">
        <v>-385</v>
      </c>
      <c r="H194" s="63">
        <v>2115</v>
      </c>
    </row>
    <row r="195" spans="1:8" ht="15" customHeight="1">
      <c r="A195" s="269">
        <v>3293</v>
      </c>
      <c r="B195" s="270"/>
      <c r="C195" s="271" t="s">
        <v>121</v>
      </c>
      <c r="D195" s="271"/>
      <c r="E195" s="271"/>
      <c r="F195" s="63">
        <v>500</v>
      </c>
      <c r="G195" s="63">
        <v>-290</v>
      </c>
      <c r="H195" s="63">
        <v>210</v>
      </c>
    </row>
    <row r="196" spans="1:8" s="194" customFormat="1" ht="15" customHeight="1">
      <c r="A196" s="178"/>
      <c r="B196" s="179"/>
      <c r="C196" s="178"/>
      <c r="D196" s="180"/>
      <c r="E196" s="179"/>
      <c r="F196" s="63"/>
      <c r="G196" s="63"/>
      <c r="H196" s="63"/>
    </row>
    <row r="197" spans="1:8" s="145" customFormat="1" ht="15" customHeight="1">
      <c r="A197" s="298" t="s">
        <v>163</v>
      </c>
      <c r="B197" s="299"/>
      <c r="C197" s="298" t="s">
        <v>164</v>
      </c>
      <c r="D197" s="300"/>
      <c r="E197" s="299"/>
      <c r="F197" s="143">
        <f t="shared" ref="F197:H197" si="53">F198</f>
        <v>9100</v>
      </c>
      <c r="G197" s="143">
        <f t="shared" si="53"/>
        <v>8170</v>
      </c>
      <c r="H197" s="143">
        <f t="shared" si="53"/>
        <v>17270</v>
      </c>
    </row>
    <row r="198" spans="1:8" s="145" customFormat="1" ht="15" customHeight="1">
      <c r="A198" s="370" t="s">
        <v>144</v>
      </c>
      <c r="B198" s="371"/>
      <c r="C198" s="370" t="s">
        <v>79</v>
      </c>
      <c r="D198" s="372"/>
      <c r="E198" s="371"/>
      <c r="F198" s="144">
        <f t="shared" ref="F198:H198" si="54">F199</f>
        <v>9100</v>
      </c>
      <c r="G198" s="144">
        <f t="shared" si="54"/>
        <v>8170</v>
      </c>
      <c r="H198" s="144">
        <f t="shared" si="54"/>
        <v>17270</v>
      </c>
    </row>
    <row r="199" spans="1:8" ht="15" customHeight="1">
      <c r="A199" s="286" t="s">
        <v>80</v>
      </c>
      <c r="B199" s="286"/>
      <c r="C199" s="286" t="s">
        <v>10</v>
      </c>
      <c r="D199" s="286"/>
      <c r="E199" s="286"/>
      <c r="F199" s="86">
        <f t="shared" ref="F199:H199" si="55">F200</f>
        <v>9100</v>
      </c>
      <c r="G199" s="86">
        <f t="shared" si="55"/>
        <v>8170</v>
      </c>
      <c r="H199" s="86">
        <f t="shared" si="55"/>
        <v>17270</v>
      </c>
    </row>
    <row r="200" spans="1:8" ht="15" customHeight="1">
      <c r="A200" s="280">
        <v>32</v>
      </c>
      <c r="B200" s="280"/>
      <c r="C200" s="280" t="s">
        <v>25</v>
      </c>
      <c r="D200" s="280"/>
      <c r="E200" s="280"/>
      <c r="F200" s="87">
        <f t="shared" ref="F200:H200" si="56">F201</f>
        <v>9100</v>
      </c>
      <c r="G200" s="87">
        <f t="shared" si="56"/>
        <v>8170</v>
      </c>
      <c r="H200" s="87">
        <f t="shared" si="56"/>
        <v>17270</v>
      </c>
    </row>
    <row r="201" spans="1:8" ht="15" customHeight="1">
      <c r="A201" s="312">
        <v>323</v>
      </c>
      <c r="B201" s="312"/>
      <c r="C201" s="312" t="s">
        <v>101</v>
      </c>
      <c r="D201" s="312"/>
      <c r="E201" s="312"/>
      <c r="F201" s="84">
        <f t="shared" ref="F201:H201" si="57">F202</f>
        <v>9100</v>
      </c>
      <c r="G201" s="84">
        <f t="shared" si="57"/>
        <v>8170</v>
      </c>
      <c r="H201" s="84">
        <f t="shared" si="57"/>
        <v>17270</v>
      </c>
    </row>
    <row r="202" spans="1:8" ht="15" customHeight="1">
      <c r="A202" s="272">
        <v>3232</v>
      </c>
      <c r="B202" s="274"/>
      <c r="C202" s="272" t="s">
        <v>152</v>
      </c>
      <c r="D202" s="273"/>
      <c r="E202" s="274"/>
      <c r="F202" s="62">
        <v>9100</v>
      </c>
      <c r="G202" s="62">
        <v>8170</v>
      </c>
      <c r="H202" s="62">
        <f>SUM(F202+G202)</f>
        <v>17270</v>
      </c>
    </row>
    <row r="203" spans="1:8" s="194" customFormat="1" ht="15" customHeight="1">
      <c r="A203" s="294"/>
      <c r="B203" s="287"/>
      <c r="C203" s="287"/>
      <c r="D203" s="287"/>
      <c r="E203" s="287"/>
      <c r="F203" s="287"/>
      <c r="G203" s="287"/>
      <c r="H203" s="288"/>
    </row>
    <row r="204" spans="1:8" s="145" customFormat="1" ht="15" customHeight="1">
      <c r="A204" s="298" t="s">
        <v>165</v>
      </c>
      <c r="B204" s="299"/>
      <c r="C204" s="298" t="s">
        <v>166</v>
      </c>
      <c r="D204" s="300"/>
      <c r="E204" s="299"/>
      <c r="F204" s="210">
        <f>F205</f>
        <v>35000</v>
      </c>
      <c r="G204" s="210">
        <f t="shared" ref="G204:G205" si="58">G205</f>
        <v>-1000</v>
      </c>
      <c r="H204" s="210">
        <f>H205</f>
        <v>34000</v>
      </c>
    </row>
    <row r="205" spans="1:8" s="145" customFormat="1" ht="15" customHeight="1">
      <c r="A205" s="306" t="s">
        <v>144</v>
      </c>
      <c r="B205" s="307"/>
      <c r="C205" s="306" t="s">
        <v>79</v>
      </c>
      <c r="D205" s="308"/>
      <c r="E205" s="307"/>
      <c r="F205" s="211">
        <f>F206</f>
        <v>35000</v>
      </c>
      <c r="G205" s="211">
        <f t="shared" si="58"/>
        <v>-1000</v>
      </c>
      <c r="H205" s="211">
        <f>H206</f>
        <v>34000</v>
      </c>
    </row>
    <row r="206" spans="1:8" ht="15" customHeight="1">
      <c r="A206" s="309" t="s">
        <v>80</v>
      </c>
      <c r="B206" s="310"/>
      <c r="C206" s="309" t="s">
        <v>10</v>
      </c>
      <c r="D206" s="311"/>
      <c r="E206" s="310"/>
      <c r="F206" s="95">
        <f>F207+F214</f>
        <v>35000</v>
      </c>
      <c r="G206" s="95">
        <f>G207+G214</f>
        <v>-1000</v>
      </c>
      <c r="H206" s="95">
        <f>H207+H214</f>
        <v>34000</v>
      </c>
    </row>
    <row r="207" spans="1:8" ht="15" customHeight="1">
      <c r="A207" s="315">
        <v>31</v>
      </c>
      <c r="B207" s="316"/>
      <c r="C207" s="315" t="s">
        <v>11</v>
      </c>
      <c r="D207" s="317"/>
      <c r="E207" s="316"/>
      <c r="F207" s="96">
        <f>F208+F210+F212</f>
        <v>33700</v>
      </c>
      <c r="G207" s="96">
        <v>-600</v>
      </c>
      <c r="H207" s="96">
        <f>H208+H210+H212</f>
        <v>33100</v>
      </c>
    </row>
    <row r="208" spans="1:8" ht="15" customHeight="1">
      <c r="A208" s="301">
        <v>311</v>
      </c>
      <c r="B208" s="304"/>
      <c r="C208" s="303" t="s">
        <v>151</v>
      </c>
      <c r="D208" s="302"/>
      <c r="E208" s="304"/>
      <c r="F208" s="91">
        <f t="shared" ref="F208:H208" si="59">F209</f>
        <v>25000</v>
      </c>
      <c r="G208" s="91">
        <f t="shared" si="59"/>
        <v>0</v>
      </c>
      <c r="H208" s="91">
        <f t="shared" si="59"/>
        <v>25000</v>
      </c>
    </row>
    <row r="209" spans="1:8" ht="15" customHeight="1">
      <c r="A209" s="272">
        <v>3111</v>
      </c>
      <c r="B209" s="274"/>
      <c r="C209" s="272" t="s">
        <v>134</v>
      </c>
      <c r="D209" s="273"/>
      <c r="E209" s="274"/>
      <c r="F209" s="62">
        <v>25000</v>
      </c>
      <c r="G209" s="62">
        <v>0</v>
      </c>
      <c r="H209" s="62">
        <v>25000</v>
      </c>
    </row>
    <row r="210" spans="1:8" ht="15" customHeight="1">
      <c r="A210" s="301">
        <v>312</v>
      </c>
      <c r="B210" s="302"/>
      <c r="C210" s="303" t="s">
        <v>135</v>
      </c>
      <c r="D210" s="302"/>
      <c r="E210" s="304"/>
      <c r="F210" s="94">
        <f t="shared" ref="F210:H210" si="60">F211</f>
        <v>1400</v>
      </c>
      <c r="G210" s="97">
        <f t="shared" si="60"/>
        <v>-600</v>
      </c>
      <c r="H210" s="94">
        <f t="shared" si="60"/>
        <v>800</v>
      </c>
    </row>
    <row r="211" spans="1:8" ht="15" customHeight="1">
      <c r="A211" s="272">
        <v>3121</v>
      </c>
      <c r="B211" s="274"/>
      <c r="C211" s="272" t="s">
        <v>135</v>
      </c>
      <c r="D211" s="273"/>
      <c r="E211" s="274"/>
      <c r="F211" s="62">
        <v>1400</v>
      </c>
      <c r="G211" s="62">
        <v>-600</v>
      </c>
      <c r="H211" s="62">
        <v>800</v>
      </c>
    </row>
    <row r="212" spans="1:8" ht="15" customHeight="1">
      <c r="A212" s="301">
        <v>313</v>
      </c>
      <c r="B212" s="305"/>
      <c r="C212" s="301" t="s">
        <v>138</v>
      </c>
      <c r="D212" s="302"/>
      <c r="E212" s="304"/>
      <c r="F212" s="94">
        <f t="shared" ref="F212:H212" si="61">F213</f>
        <v>7300</v>
      </c>
      <c r="G212" s="94">
        <f t="shared" si="61"/>
        <v>0</v>
      </c>
      <c r="H212" s="94">
        <f t="shared" si="61"/>
        <v>7300</v>
      </c>
    </row>
    <row r="213" spans="1:8" ht="15" customHeight="1">
      <c r="A213" s="272">
        <v>3132</v>
      </c>
      <c r="B213" s="274"/>
      <c r="C213" s="272" t="s">
        <v>139</v>
      </c>
      <c r="D213" s="273"/>
      <c r="E213" s="274"/>
      <c r="F213" s="62">
        <v>7300</v>
      </c>
      <c r="G213" s="62">
        <v>0</v>
      </c>
      <c r="H213" s="62">
        <v>7300</v>
      </c>
    </row>
    <row r="214" spans="1:8" ht="15" customHeight="1">
      <c r="A214" s="315">
        <v>32</v>
      </c>
      <c r="B214" s="316"/>
      <c r="C214" s="315" t="s">
        <v>25</v>
      </c>
      <c r="D214" s="317"/>
      <c r="E214" s="316"/>
      <c r="F214" s="96">
        <f>F215+F219</f>
        <v>1300</v>
      </c>
      <c r="G214" s="96">
        <v>-400</v>
      </c>
      <c r="H214" s="96">
        <f>H215+H219</f>
        <v>900</v>
      </c>
    </row>
    <row r="215" spans="1:8" ht="15" customHeight="1">
      <c r="A215" s="301">
        <v>321</v>
      </c>
      <c r="B215" s="304"/>
      <c r="C215" s="303" t="s">
        <v>83</v>
      </c>
      <c r="D215" s="302"/>
      <c r="E215" s="304"/>
      <c r="F215" s="91">
        <f>SUM(F216:F218)</f>
        <v>900</v>
      </c>
      <c r="G215" s="91">
        <v>0</v>
      </c>
      <c r="H215" s="91">
        <f>SUM(H216:H218)</f>
        <v>900</v>
      </c>
    </row>
    <row r="216" spans="1:8" ht="15" customHeight="1">
      <c r="A216" s="272">
        <v>3211</v>
      </c>
      <c r="B216" s="274"/>
      <c r="C216" s="272" t="s">
        <v>85</v>
      </c>
      <c r="D216" s="273"/>
      <c r="E216" s="274"/>
      <c r="F216" s="62">
        <v>300</v>
      </c>
      <c r="G216" s="62">
        <v>0</v>
      </c>
      <c r="H216" s="62">
        <v>300</v>
      </c>
    </row>
    <row r="217" spans="1:8" ht="15" customHeight="1">
      <c r="A217" s="272">
        <v>3212</v>
      </c>
      <c r="B217" s="274"/>
      <c r="C217" s="272" t="s">
        <v>140</v>
      </c>
      <c r="D217" s="273"/>
      <c r="E217" s="274"/>
      <c r="F217" s="62">
        <v>300</v>
      </c>
      <c r="G217" s="62">
        <v>0</v>
      </c>
      <c r="H217" s="62">
        <v>300</v>
      </c>
    </row>
    <row r="218" spans="1:8" ht="15" customHeight="1">
      <c r="A218" s="272">
        <v>3213</v>
      </c>
      <c r="B218" s="274"/>
      <c r="C218" s="313" t="s">
        <v>87</v>
      </c>
      <c r="D218" s="313"/>
      <c r="E218" s="313"/>
      <c r="F218" s="62">
        <v>300</v>
      </c>
      <c r="G218" s="62">
        <v>0</v>
      </c>
      <c r="H218" s="62">
        <v>300</v>
      </c>
    </row>
    <row r="219" spans="1:8" ht="15" customHeight="1">
      <c r="A219" s="301" t="s">
        <v>100</v>
      </c>
      <c r="B219" s="304"/>
      <c r="C219" s="303" t="s">
        <v>101</v>
      </c>
      <c r="D219" s="302"/>
      <c r="E219" s="304"/>
      <c r="F219" s="94">
        <v>400</v>
      </c>
      <c r="G219" s="94">
        <f>G220</f>
        <v>-400</v>
      </c>
      <c r="H219" s="94">
        <v>0</v>
      </c>
    </row>
    <row r="220" spans="1:8" ht="15" customHeight="1">
      <c r="A220" s="272">
        <v>3236</v>
      </c>
      <c r="B220" s="274"/>
      <c r="C220" s="313" t="s">
        <v>110</v>
      </c>
      <c r="D220" s="313"/>
      <c r="E220" s="313"/>
      <c r="F220" s="63">
        <v>400</v>
      </c>
      <c r="G220" s="63">
        <v>-400</v>
      </c>
      <c r="H220" s="63">
        <v>0</v>
      </c>
    </row>
    <row r="221" spans="1:8" s="194" customFormat="1" ht="15" customHeight="1">
      <c r="A221" s="171"/>
      <c r="B221" s="172"/>
      <c r="C221" s="171"/>
      <c r="D221" s="173"/>
      <c r="E221" s="172"/>
      <c r="F221" s="62"/>
      <c r="G221" s="62"/>
      <c r="H221" s="62"/>
    </row>
    <row r="222" spans="1:8" s="145" customFormat="1" ht="15" customHeight="1">
      <c r="A222" s="298" t="s">
        <v>167</v>
      </c>
      <c r="B222" s="299"/>
      <c r="C222" s="298" t="s">
        <v>168</v>
      </c>
      <c r="D222" s="300"/>
      <c r="E222" s="299"/>
      <c r="F222" s="210">
        <f>F223+F238</f>
        <v>113000</v>
      </c>
      <c r="G222" s="210">
        <f>G223+G238</f>
        <v>41400</v>
      </c>
      <c r="H222" s="210">
        <f>H223+H238</f>
        <v>154400</v>
      </c>
    </row>
    <row r="223" spans="1:8" s="146" customFormat="1" ht="15" customHeight="1">
      <c r="A223" s="306" t="s">
        <v>144</v>
      </c>
      <c r="B223" s="307"/>
      <c r="C223" s="306" t="s">
        <v>79</v>
      </c>
      <c r="D223" s="308"/>
      <c r="E223" s="307"/>
      <c r="F223" s="211">
        <f>F224</f>
        <v>50290</v>
      </c>
      <c r="G223" s="211">
        <f>G224</f>
        <v>41400</v>
      </c>
      <c r="H223" s="211">
        <f>H224</f>
        <v>91690</v>
      </c>
    </row>
    <row r="224" spans="1:8" s="213" customFormat="1" ht="15" customHeight="1">
      <c r="A224" s="375" t="s">
        <v>80</v>
      </c>
      <c r="B224" s="376"/>
      <c r="C224" s="375" t="s">
        <v>10</v>
      </c>
      <c r="D224" s="377"/>
      <c r="E224" s="376"/>
      <c r="F224" s="215">
        <f>F225+F232</f>
        <v>50290</v>
      </c>
      <c r="G224" s="215">
        <f>G225+G232</f>
        <v>41400</v>
      </c>
      <c r="H224" s="215">
        <f>H225+H232</f>
        <v>91690</v>
      </c>
    </row>
    <row r="225" spans="1:8" s="213" customFormat="1" ht="15" customHeight="1">
      <c r="A225" s="263">
        <v>31</v>
      </c>
      <c r="B225" s="264"/>
      <c r="C225" s="263" t="s">
        <v>11</v>
      </c>
      <c r="D225" s="265"/>
      <c r="E225" s="264"/>
      <c r="F225" s="212">
        <f t="shared" ref="F225:G225" si="62">F226+F228+F230</f>
        <v>46390</v>
      </c>
      <c r="G225" s="212">
        <f t="shared" si="62"/>
        <v>42400</v>
      </c>
      <c r="H225" s="212">
        <f>H226+H228+H230</f>
        <v>88790</v>
      </c>
    </row>
    <row r="226" spans="1:8" s="213" customFormat="1" ht="15" customHeight="1">
      <c r="A226" s="276">
        <v>311</v>
      </c>
      <c r="B226" s="373"/>
      <c r="C226" s="374" t="s">
        <v>151</v>
      </c>
      <c r="D226" s="278"/>
      <c r="E226" s="373"/>
      <c r="F226" s="185">
        <f t="shared" ref="F226:G226" si="63">F227</f>
        <v>34000</v>
      </c>
      <c r="G226" s="185">
        <f t="shared" si="63"/>
        <v>30000</v>
      </c>
      <c r="H226" s="185">
        <v>64000</v>
      </c>
    </row>
    <row r="227" spans="1:8" s="64" customFormat="1" ht="15" customHeight="1">
      <c r="A227" s="269">
        <v>3111</v>
      </c>
      <c r="B227" s="270"/>
      <c r="C227" s="269" t="s">
        <v>134</v>
      </c>
      <c r="D227" s="275"/>
      <c r="E227" s="270"/>
      <c r="F227" s="62">
        <v>34000</v>
      </c>
      <c r="G227" s="62">
        <v>30000</v>
      </c>
      <c r="H227" s="62">
        <v>58000</v>
      </c>
    </row>
    <row r="228" spans="1:8" s="213" customFormat="1" ht="15" customHeight="1">
      <c r="A228" s="276">
        <v>312</v>
      </c>
      <c r="B228" s="277"/>
      <c r="C228" s="276" t="s">
        <v>135</v>
      </c>
      <c r="D228" s="278"/>
      <c r="E228" s="278"/>
      <c r="F228" s="214">
        <f t="shared" ref="F228:H228" si="64">F229</f>
        <v>6100</v>
      </c>
      <c r="G228" s="214">
        <f t="shared" si="64"/>
        <v>5400</v>
      </c>
      <c r="H228" s="214">
        <f t="shared" si="64"/>
        <v>11500</v>
      </c>
    </row>
    <row r="229" spans="1:8" s="64" customFormat="1" ht="15" customHeight="1">
      <c r="A229" s="269">
        <v>3121</v>
      </c>
      <c r="B229" s="270"/>
      <c r="C229" s="271" t="s">
        <v>135</v>
      </c>
      <c r="D229" s="271"/>
      <c r="E229" s="271"/>
      <c r="F229" s="63">
        <v>6100</v>
      </c>
      <c r="G229" s="63">
        <v>5400</v>
      </c>
      <c r="H229" s="63">
        <v>11500</v>
      </c>
    </row>
    <row r="230" spans="1:8" s="64" customFormat="1" ht="15" customHeight="1">
      <c r="A230" s="279">
        <v>313</v>
      </c>
      <c r="B230" s="279"/>
      <c r="C230" s="266" t="s">
        <v>138</v>
      </c>
      <c r="D230" s="266"/>
      <c r="E230" s="267"/>
      <c r="F230" s="91">
        <f t="shared" ref="F230:H230" si="65">F231</f>
        <v>6290</v>
      </c>
      <c r="G230" s="91">
        <f t="shared" si="65"/>
        <v>7000</v>
      </c>
      <c r="H230" s="91">
        <f t="shared" si="65"/>
        <v>13290</v>
      </c>
    </row>
    <row r="231" spans="1:8" s="64" customFormat="1" ht="15" customHeight="1">
      <c r="A231" s="269">
        <v>3132</v>
      </c>
      <c r="B231" s="270"/>
      <c r="C231" s="271" t="s">
        <v>139</v>
      </c>
      <c r="D231" s="271"/>
      <c r="E231" s="271"/>
      <c r="F231" s="63">
        <v>6290</v>
      </c>
      <c r="G231" s="63">
        <v>7000</v>
      </c>
      <c r="H231" s="63">
        <v>13290</v>
      </c>
    </row>
    <row r="232" spans="1:8" s="213" customFormat="1" ht="15" customHeight="1">
      <c r="A232" s="263">
        <v>32</v>
      </c>
      <c r="B232" s="264"/>
      <c r="C232" s="263" t="s">
        <v>25</v>
      </c>
      <c r="D232" s="265"/>
      <c r="E232" s="264"/>
      <c r="F232" s="212">
        <f>F233+F236</f>
        <v>3900</v>
      </c>
      <c r="G232" s="212">
        <f>G233+G236</f>
        <v>-1000</v>
      </c>
      <c r="H232" s="212">
        <f>H233+H236</f>
        <v>2900</v>
      </c>
    </row>
    <row r="233" spans="1:8" s="213" customFormat="1" ht="15" customHeight="1">
      <c r="A233" s="266">
        <v>321</v>
      </c>
      <c r="B233" s="267"/>
      <c r="C233" s="268" t="s">
        <v>83</v>
      </c>
      <c r="D233" s="266"/>
      <c r="E233" s="267"/>
      <c r="F233" s="185">
        <f t="shared" ref="F233:G233" si="66">SUM(F234:F235)</f>
        <v>2900</v>
      </c>
      <c r="G233" s="185">
        <f t="shared" si="66"/>
        <v>0</v>
      </c>
      <c r="H233" s="185">
        <f t="shared" ref="H233" si="67">SUM(H234:H235)</f>
        <v>2900</v>
      </c>
    </row>
    <row r="234" spans="1:8" s="64" customFormat="1" ht="15" customHeight="1">
      <c r="A234" s="269">
        <v>3211</v>
      </c>
      <c r="B234" s="270"/>
      <c r="C234" s="271" t="s">
        <v>85</v>
      </c>
      <c r="D234" s="271"/>
      <c r="E234" s="271"/>
      <c r="F234" s="63">
        <v>500</v>
      </c>
      <c r="G234" s="63">
        <v>0</v>
      </c>
      <c r="H234" s="63">
        <v>500</v>
      </c>
    </row>
    <row r="235" spans="1:8" s="64" customFormat="1" ht="15" customHeight="1">
      <c r="A235" s="269">
        <v>3212</v>
      </c>
      <c r="B235" s="270"/>
      <c r="C235" s="271" t="s">
        <v>140</v>
      </c>
      <c r="D235" s="271"/>
      <c r="E235" s="271"/>
      <c r="F235" s="63">
        <v>2400</v>
      </c>
      <c r="G235" s="63">
        <v>0</v>
      </c>
      <c r="H235" s="63">
        <v>2400</v>
      </c>
    </row>
    <row r="236" spans="1:8" s="64" customFormat="1" ht="15" customHeight="1">
      <c r="A236" s="276" t="s">
        <v>100</v>
      </c>
      <c r="B236" s="277"/>
      <c r="C236" s="276" t="s">
        <v>101</v>
      </c>
      <c r="D236" s="278"/>
      <c r="E236" s="277"/>
      <c r="F236" s="98">
        <f>F237</f>
        <v>1000</v>
      </c>
      <c r="G236" s="98">
        <v>-1000</v>
      </c>
      <c r="H236" s="98">
        <f>H237</f>
        <v>0</v>
      </c>
    </row>
    <row r="237" spans="1:8" s="64" customFormat="1" ht="15" customHeight="1">
      <c r="A237" s="269">
        <v>3236</v>
      </c>
      <c r="B237" s="270"/>
      <c r="C237" s="269" t="s">
        <v>110</v>
      </c>
      <c r="D237" s="275"/>
      <c r="E237" s="270"/>
      <c r="F237" s="62">
        <v>1000</v>
      </c>
      <c r="G237" s="62">
        <v>-1000</v>
      </c>
      <c r="H237" s="62">
        <v>0</v>
      </c>
    </row>
    <row r="238" spans="1:8" s="147" customFormat="1" ht="15" customHeight="1">
      <c r="A238" s="325" t="s">
        <v>215</v>
      </c>
      <c r="B238" s="325"/>
      <c r="C238" s="325" t="s">
        <v>169</v>
      </c>
      <c r="D238" s="325"/>
      <c r="E238" s="325"/>
      <c r="F238" s="143">
        <f>F239</f>
        <v>62710</v>
      </c>
      <c r="G238" s="143">
        <f>G239</f>
        <v>0</v>
      </c>
      <c r="H238" s="143">
        <f>H239</f>
        <v>62710</v>
      </c>
    </row>
    <row r="239" spans="1:8" s="64" customFormat="1" ht="15" customHeight="1">
      <c r="A239" s="379" t="s">
        <v>80</v>
      </c>
      <c r="B239" s="379"/>
      <c r="C239" s="379" t="s">
        <v>10</v>
      </c>
      <c r="D239" s="379"/>
      <c r="E239" s="379"/>
      <c r="F239" s="86">
        <f>F240+F247</f>
        <v>62710</v>
      </c>
      <c r="G239" s="86">
        <f>G240+G247</f>
        <v>0</v>
      </c>
      <c r="H239" s="86">
        <f>H240+H247</f>
        <v>62710</v>
      </c>
    </row>
    <row r="240" spans="1:8" s="64" customFormat="1" ht="15" customHeight="1">
      <c r="A240" s="378">
        <v>31</v>
      </c>
      <c r="B240" s="378"/>
      <c r="C240" s="378" t="s">
        <v>11</v>
      </c>
      <c r="D240" s="378"/>
      <c r="E240" s="378"/>
      <c r="F240" s="87">
        <f>F241+F243+F245</f>
        <v>62710</v>
      </c>
      <c r="G240" s="87">
        <f t="shared" ref="G240" si="68">G241+G243+G245</f>
        <v>0</v>
      </c>
      <c r="H240" s="87">
        <f>H241+H243+H245</f>
        <v>62710</v>
      </c>
    </row>
    <row r="241" spans="1:8" s="64" customFormat="1" ht="15" customHeight="1">
      <c r="A241" s="266">
        <v>311</v>
      </c>
      <c r="B241" s="267"/>
      <c r="C241" s="268" t="s">
        <v>151</v>
      </c>
      <c r="D241" s="266"/>
      <c r="E241" s="267"/>
      <c r="F241" s="91">
        <f t="shared" ref="F241:H241" si="69">F242</f>
        <v>50000</v>
      </c>
      <c r="G241" s="91">
        <f t="shared" si="69"/>
        <v>0</v>
      </c>
      <c r="H241" s="91">
        <f t="shared" si="69"/>
        <v>50000</v>
      </c>
    </row>
    <row r="242" spans="1:8" s="64" customFormat="1" ht="15" customHeight="1">
      <c r="A242" s="269">
        <v>3111</v>
      </c>
      <c r="B242" s="270"/>
      <c r="C242" s="269" t="s">
        <v>134</v>
      </c>
      <c r="D242" s="275"/>
      <c r="E242" s="270"/>
      <c r="F242" s="62">
        <v>50000</v>
      </c>
      <c r="G242" s="62">
        <v>0</v>
      </c>
      <c r="H242" s="62">
        <v>50000</v>
      </c>
    </row>
    <row r="243" spans="1:8" s="64" customFormat="1" ht="15" customHeight="1">
      <c r="A243" s="279">
        <v>312</v>
      </c>
      <c r="B243" s="279"/>
      <c r="C243" s="279" t="s">
        <v>135</v>
      </c>
      <c r="D243" s="279"/>
      <c r="E243" s="279"/>
      <c r="F243" s="84">
        <f t="shared" ref="F243:H243" si="70">F244</f>
        <v>0</v>
      </c>
      <c r="G243" s="84">
        <f t="shared" si="70"/>
        <v>0</v>
      </c>
      <c r="H243" s="84">
        <f t="shared" si="70"/>
        <v>0</v>
      </c>
    </row>
    <row r="244" spans="1:8" s="64" customFormat="1" ht="15" customHeight="1">
      <c r="A244" s="269">
        <v>3121</v>
      </c>
      <c r="B244" s="270"/>
      <c r="C244" s="271" t="s">
        <v>135</v>
      </c>
      <c r="D244" s="271"/>
      <c r="E244" s="271"/>
      <c r="F244" s="63">
        <v>0</v>
      </c>
      <c r="G244" s="63">
        <v>0</v>
      </c>
      <c r="H244" s="63">
        <v>0</v>
      </c>
    </row>
    <row r="245" spans="1:8" s="64" customFormat="1" ht="15" customHeight="1">
      <c r="A245" s="279">
        <v>313</v>
      </c>
      <c r="B245" s="279"/>
      <c r="C245" s="266" t="s">
        <v>138</v>
      </c>
      <c r="D245" s="266"/>
      <c r="E245" s="267"/>
      <c r="F245" s="91">
        <f t="shared" ref="F245:H245" si="71">F246</f>
        <v>12710</v>
      </c>
      <c r="G245" s="91">
        <f t="shared" si="71"/>
        <v>0</v>
      </c>
      <c r="H245" s="91">
        <f t="shared" si="71"/>
        <v>12710</v>
      </c>
    </row>
    <row r="246" spans="1:8" s="64" customFormat="1" ht="15" customHeight="1">
      <c r="A246" s="269">
        <v>3132</v>
      </c>
      <c r="B246" s="270"/>
      <c r="C246" s="271" t="s">
        <v>139</v>
      </c>
      <c r="D246" s="271"/>
      <c r="E246" s="271"/>
      <c r="F246" s="63">
        <v>12710</v>
      </c>
      <c r="G246" s="63">
        <v>0</v>
      </c>
      <c r="H246" s="63">
        <v>12710</v>
      </c>
    </row>
    <row r="247" spans="1:8" s="64" customFormat="1" ht="15" customHeight="1">
      <c r="A247" s="263">
        <v>32</v>
      </c>
      <c r="B247" s="264"/>
      <c r="C247" s="263" t="s">
        <v>25</v>
      </c>
      <c r="D247" s="265"/>
      <c r="E247" s="264"/>
      <c r="F247" s="96">
        <f>F248+F251</f>
        <v>0</v>
      </c>
      <c r="G247" s="96">
        <f>G248+G251</f>
        <v>0</v>
      </c>
      <c r="H247" s="96">
        <f>H248+H251</f>
        <v>0</v>
      </c>
    </row>
    <row r="248" spans="1:8" s="64" customFormat="1" ht="15" customHeight="1">
      <c r="A248" s="266">
        <v>321</v>
      </c>
      <c r="B248" s="267"/>
      <c r="C248" s="268" t="s">
        <v>83</v>
      </c>
      <c r="D248" s="266"/>
      <c r="E248" s="267"/>
      <c r="F248" s="91">
        <f t="shared" ref="F248:G248" si="72">SUM(F249:F250)</f>
        <v>0</v>
      </c>
      <c r="G248" s="91">
        <f t="shared" si="72"/>
        <v>0</v>
      </c>
      <c r="H248" s="91">
        <v>0</v>
      </c>
    </row>
    <row r="249" spans="1:8" s="64" customFormat="1" ht="15" customHeight="1">
      <c r="A249" s="269">
        <v>3211</v>
      </c>
      <c r="B249" s="270"/>
      <c r="C249" s="271" t="s">
        <v>85</v>
      </c>
      <c r="D249" s="271"/>
      <c r="E249" s="271"/>
      <c r="F249" s="63">
        <v>0</v>
      </c>
      <c r="G249" s="63">
        <v>0</v>
      </c>
      <c r="H249" s="63">
        <v>0</v>
      </c>
    </row>
    <row r="250" spans="1:8" s="64" customFormat="1" ht="15" customHeight="1">
      <c r="A250" s="269">
        <v>3212</v>
      </c>
      <c r="B250" s="270"/>
      <c r="C250" s="271" t="s">
        <v>140</v>
      </c>
      <c r="D250" s="271"/>
      <c r="E250" s="271"/>
      <c r="F250" s="63">
        <v>0</v>
      </c>
      <c r="G250" s="63">
        <v>0</v>
      </c>
      <c r="H250" s="63">
        <v>0</v>
      </c>
    </row>
    <row r="251" spans="1:8" s="64" customFormat="1" ht="15" customHeight="1">
      <c r="A251" s="279" t="s">
        <v>100</v>
      </c>
      <c r="B251" s="279"/>
      <c r="C251" s="279" t="s">
        <v>101</v>
      </c>
      <c r="D251" s="279"/>
      <c r="E251" s="279"/>
      <c r="F251" s="84">
        <v>0</v>
      </c>
      <c r="G251" s="84">
        <v>0</v>
      </c>
      <c r="H251" s="84">
        <v>0</v>
      </c>
    </row>
    <row r="252" spans="1:8" s="64" customFormat="1" ht="15" customHeight="1">
      <c r="A252" s="269">
        <v>3236</v>
      </c>
      <c r="B252" s="270"/>
      <c r="C252" s="271" t="s">
        <v>110</v>
      </c>
      <c r="D252" s="271"/>
      <c r="E252" s="271"/>
      <c r="F252" s="63">
        <v>0</v>
      </c>
      <c r="G252" s="63">
        <v>0</v>
      </c>
      <c r="H252" s="63">
        <v>0</v>
      </c>
    </row>
    <row r="253" spans="1:8" s="64" customFormat="1" ht="15" customHeight="1">
      <c r="A253" s="295"/>
      <c r="B253" s="296"/>
      <c r="C253" s="296"/>
      <c r="D253" s="296"/>
      <c r="E253" s="296"/>
      <c r="F253" s="296"/>
      <c r="G253" s="296"/>
      <c r="H253" s="297"/>
    </row>
    <row r="254" spans="1:8" s="145" customFormat="1" ht="15" customHeight="1">
      <c r="A254" s="325" t="s">
        <v>170</v>
      </c>
      <c r="B254" s="325"/>
      <c r="C254" s="325" t="s">
        <v>171</v>
      </c>
      <c r="D254" s="325"/>
      <c r="E254" s="325"/>
      <c r="F254" s="143">
        <f t="shared" ref="F254:G254" si="73">F255+F261+F267</f>
        <v>15500</v>
      </c>
      <c r="G254" s="143">
        <f t="shared" si="73"/>
        <v>8000</v>
      </c>
      <c r="H254" s="143">
        <f t="shared" ref="H254" si="74">H255+H261+H267</f>
        <v>23500</v>
      </c>
    </row>
    <row r="255" spans="1:8" s="145" customFormat="1" ht="15" customHeight="1">
      <c r="A255" s="284" t="s">
        <v>144</v>
      </c>
      <c r="B255" s="284"/>
      <c r="C255" s="284" t="s">
        <v>79</v>
      </c>
      <c r="D255" s="284"/>
      <c r="E255" s="284"/>
      <c r="F255" s="190">
        <f t="shared" ref="F255:H255" si="75">F256</f>
        <v>6500</v>
      </c>
      <c r="G255" s="190">
        <f t="shared" si="75"/>
        <v>8000</v>
      </c>
      <c r="H255" s="190">
        <f t="shared" si="75"/>
        <v>14500</v>
      </c>
    </row>
    <row r="256" spans="1:8" s="145" customFormat="1" ht="15" customHeight="1">
      <c r="A256" s="286" t="s">
        <v>80</v>
      </c>
      <c r="B256" s="286"/>
      <c r="C256" s="286" t="s">
        <v>10</v>
      </c>
      <c r="D256" s="286"/>
      <c r="E256" s="286"/>
      <c r="F256" s="86">
        <f t="shared" ref="F256:H256" si="76">F257</f>
        <v>6500</v>
      </c>
      <c r="G256" s="86">
        <f t="shared" si="76"/>
        <v>8000</v>
      </c>
      <c r="H256" s="86">
        <f t="shared" si="76"/>
        <v>14500</v>
      </c>
    </row>
    <row r="257" spans="1:8" ht="15" customHeight="1">
      <c r="A257" s="280">
        <v>32</v>
      </c>
      <c r="B257" s="280"/>
      <c r="C257" s="280" t="s">
        <v>25</v>
      </c>
      <c r="D257" s="280"/>
      <c r="E257" s="280"/>
      <c r="F257" s="87">
        <f t="shared" ref="F257:H257" si="77">F258</f>
        <v>6500</v>
      </c>
      <c r="G257" s="87">
        <f t="shared" si="77"/>
        <v>8000</v>
      </c>
      <c r="H257" s="87">
        <f t="shared" si="77"/>
        <v>14500</v>
      </c>
    </row>
    <row r="258" spans="1:8" ht="15" customHeight="1">
      <c r="A258" s="312">
        <v>323</v>
      </c>
      <c r="B258" s="312"/>
      <c r="C258" s="312" t="s">
        <v>101</v>
      </c>
      <c r="D258" s="312"/>
      <c r="E258" s="312"/>
      <c r="F258" s="84">
        <f t="shared" ref="F258:H258" si="78">F259</f>
        <v>6500</v>
      </c>
      <c r="G258" s="84">
        <f t="shared" si="78"/>
        <v>8000</v>
      </c>
      <c r="H258" s="84">
        <f t="shared" si="78"/>
        <v>14500</v>
      </c>
    </row>
    <row r="259" spans="1:8" ht="15" customHeight="1">
      <c r="A259" s="272">
        <v>3237</v>
      </c>
      <c r="B259" s="274"/>
      <c r="C259" s="272" t="s">
        <v>112</v>
      </c>
      <c r="D259" s="273"/>
      <c r="E259" s="274"/>
      <c r="F259" s="62">
        <v>6500</v>
      </c>
      <c r="G259" s="62">
        <v>8000</v>
      </c>
      <c r="H259" s="62">
        <f>SUM(F259+G259)</f>
        <v>14500</v>
      </c>
    </row>
    <row r="260" spans="1:8" s="194" customFormat="1" ht="15" customHeight="1">
      <c r="A260" s="171"/>
      <c r="B260" s="172"/>
      <c r="C260" s="171"/>
      <c r="D260" s="173"/>
      <c r="E260" s="172"/>
      <c r="F260" s="62"/>
      <c r="G260" s="62"/>
      <c r="H260" s="62"/>
    </row>
    <row r="261" spans="1:8" s="145" customFormat="1" ht="15" customHeight="1">
      <c r="A261" s="325" t="s">
        <v>213</v>
      </c>
      <c r="B261" s="325"/>
      <c r="C261" s="325" t="s">
        <v>190</v>
      </c>
      <c r="D261" s="325"/>
      <c r="E261" s="325"/>
      <c r="F261" s="143">
        <f t="shared" ref="F261:H264" si="79">F262</f>
        <v>0</v>
      </c>
      <c r="G261" s="143">
        <f t="shared" si="79"/>
        <v>0</v>
      </c>
      <c r="H261" s="143">
        <f t="shared" si="79"/>
        <v>0</v>
      </c>
    </row>
    <row r="262" spans="1:8" ht="15" customHeight="1">
      <c r="A262" s="286" t="s">
        <v>80</v>
      </c>
      <c r="B262" s="286"/>
      <c r="C262" s="286" t="s">
        <v>10</v>
      </c>
      <c r="D262" s="286"/>
      <c r="E262" s="286"/>
      <c r="F262" s="86">
        <f t="shared" si="79"/>
        <v>0</v>
      </c>
      <c r="G262" s="86">
        <f t="shared" si="79"/>
        <v>0</v>
      </c>
      <c r="H262" s="86">
        <f t="shared" si="79"/>
        <v>0</v>
      </c>
    </row>
    <row r="263" spans="1:8" ht="15" customHeight="1">
      <c r="A263" s="280" t="s">
        <v>81</v>
      </c>
      <c r="B263" s="280"/>
      <c r="C263" s="280" t="s">
        <v>25</v>
      </c>
      <c r="D263" s="280"/>
      <c r="E263" s="280"/>
      <c r="F263" s="87">
        <f t="shared" si="79"/>
        <v>0</v>
      </c>
      <c r="G263" s="87">
        <f t="shared" si="79"/>
        <v>0</v>
      </c>
      <c r="H263" s="87">
        <f t="shared" si="79"/>
        <v>0</v>
      </c>
    </row>
    <row r="264" spans="1:8" ht="15" customHeight="1">
      <c r="A264" s="312">
        <v>323</v>
      </c>
      <c r="B264" s="312"/>
      <c r="C264" s="312" t="s">
        <v>101</v>
      </c>
      <c r="D264" s="312"/>
      <c r="E264" s="312"/>
      <c r="F264" s="84">
        <f t="shared" si="79"/>
        <v>0</v>
      </c>
      <c r="G264" s="84">
        <f t="shared" si="79"/>
        <v>0</v>
      </c>
      <c r="H264" s="84">
        <f t="shared" si="79"/>
        <v>0</v>
      </c>
    </row>
    <row r="265" spans="1:8" ht="15" customHeight="1">
      <c r="A265" s="272">
        <v>3237</v>
      </c>
      <c r="B265" s="274"/>
      <c r="C265" s="272" t="s">
        <v>192</v>
      </c>
      <c r="D265" s="273"/>
      <c r="E265" s="274"/>
      <c r="F265" s="62">
        <v>0</v>
      </c>
      <c r="G265" s="62">
        <v>0</v>
      </c>
      <c r="H265" s="62">
        <v>0</v>
      </c>
    </row>
    <row r="266" spans="1:8" s="194" customFormat="1" ht="15" customHeight="1">
      <c r="A266" s="171"/>
      <c r="B266" s="172"/>
      <c r="C266" s="171"/>
      <c r="D266" s="173"/>
      <c r="E266" s="172"/>
      <c r="F266" s="62"/>
      <c r="G266" s="62"/>
      <c r="H266" s="62"/>
    </row>
    <row r="267" spans="1:8" s="145" customFormat="1" ht="15" customHeight="1">
      <c r="A267" s="325" t="s">
        <v>214</v>
      </c>
      <c r="B267" s="325"/>
      <c r="C267" s="325" t="s">
        <v>172</v>
      </c>
      <c r="D267" s="325"/>
      <c r="E267" s="325"/>
      <c r="F267" s="143">
        <f t="shared" ref="F267:H268" si="80">F268</f>
        <v>9000</v>
      </c>
      <c r="G267" s="143">
        <f>G268+G268</f>
        <v>0</v>
      </c>
      <c r="H267" s="143">
        <f t="shared" si="80"/>
        <v>9000</v>
      </c>
    </row>
    <row r="268" spans="1:8" ht="15" customHeight="1">
      <c r="A268" s="286" t="s">
        <v>80</v>
      </c>
      <c r="B268" s="286"/>
      <c r="C268" s="286" t="s">
        <v>10</v>
      </c>
      <c r="D268" s="286"/>
      <c r="E268" s="286"/>
      <c r="F268" s="86">
        <f t="shared" si="80"/>
        <v>9000</v>
      </c>
      <c r="G268" s="86">
        <f>SUM(G269+G278)</f>
        <v>0</v>
      </c>
      <c r="H268" s="86">
        <f>H269</f>
        <v>9000</v>
      </c>
    </row>
    <row r="269" spans="1:8" ht="15" customHeight="1">
      <c r="A269" s="280" t="s">
        <v>81</v>
      </c>
      <c r="B269" s="280"/>
      <c r="C269" s="280" t="s">
        <v>25</v>
      </c>
      <c r="D269" s="280"/>
      <c r="E269" s="280"/>
      <c r="F269" s="87">
        <f t="shared" ref="F269" si="81">F270+F272+F274</f>
        <v>9000</v>
      </c>
      <c r="G269" s="87">
        <f>SUM(G271+G275)</f>
        <v>-140</v>
      </c>
      <c r="H269" s="87">
        <f>H270+H272+H274+H278</f>
        <v>9000</v>
      </c>
    </row>
    <row r="270" spans="1:8" ht="15" customHeight="1">
      <c r="A270" s="281">
        <v>321</v>
      </c>
      <c r="B270" s="282"/>
      <c r="C270" s="283" t="s">
        <v>83</v>
      </c>
      <c r="D270" s="281"/>
      <c r="E270" s="282"/>
      <c r="F270" s="91">
        <f t="shared" ref="F270:H270" si="82">F271</f>
        <v>0</v>
      </c>
      <c r="G270" s="91">
        <f t="shared" si="82"/>
        <v>90</v>
      </c>
      <c r="H270" s="91">
        <f t="shared" si="82"/>
        <v>90</v>
      </c>
    </row>
    <row r="271" spans="1:8" ht="15" customHeight="1">
      <c r="A271" s="272">
        <v>3211</v>
      </c>
      <c r="B271" s="274"/>
      <c r="C271" s="272" t="s">
        <v>85</v>
      </c>
      <c r="D271" s="273"/>
      <c r="E271" s="274"/>
      <c r="F271" s="63">
        <v>0</v>
      </c>
      <c r="G271" s="63">
        <v>90</v>
      </c>
      <c r="H271" s="63">
        <v>90</v>
      </c>
    </row>
    <row r="272" spans="1:8" ht="15" customHeight="1">
      <c r="A272" s="301" t="s">
        <v>88</v>
      </c>
      <c r="B272" s="305"/>
      <c r="C272" s="301" t="s">
        <v>89</v>
      </c>
      <c r="D272" s="302"/>
      <c r="E272" s="305"/>
      <c r="F272" s="84">
        <f t="shared" ref="F272:H272" si="83">F273</f>
        <v>0</v>
      </c>
      <c r="G272" s="84">
        <f t="shared" si="83"/>
        <v>0</v>
      </c>
      <c r="H272" s="84">
        <f t="shared" si="83"/>
        <v>0</v>
      </c>
    </row>
    <row r="273" spans="1:8" ht="15" customHeight="1">
      <c r="A273" s="272" t="s">
        <v>90</v>
      </c>
      <c r="B273" s="274"/>
      <c r="C273" s="272" t="s">
        <v>91</v>
      </c>
      <c r="D273" s="273"/>
      <c r="E273" s="274"/>
      <c r="F273" s="63">
        <v>0</v>
      </c>
      <c r="G273" s="63">
        <v>0</v>
      </c>
      <c r="H273" s="63">
        <v>0</v>
      </c>
    </row>
    <row r="274" spans="1:8" ht="15" customHeight="1">
      <c r="A274" s="312" t="s">
        <v>100</v>
      </c>
      <c r="B274" s="312"/>
      <c r="C274" s="312" t="s">
        <v>101</v>
      </c>
      <c r="D274" s="312"/>
      <c r="E274" s="312"/>
      <c r="F274" s="84">
        <f t="shared" ref="F274:H274" si="84">F275</f>
        <v>9000</v>
      </c>
      <c r="G274" s="84">
        <f t="shared" si="84"/>
        <v>-230</v>
      </c>
      <c r="H274" s="84">
        <f t="shared" si="84"/>
        <v>8770</v>
      </c>
    </row>
    <row r="275" spans="1:8" ht="15" customHeight="1">
      <c r="A275" s="272">
        <v>3237</v>
      </c>
      <c r="B275" s="274"/>
      <c r="C275" s="313" t="s">
        <v>173</v>
      </c>
      <c r="D275" s="313"/>
      <c r="E275" s="313"/>
      <c r="F275" s="63">
        <v>9000</v>
      </c>
      <c r="G275" s="63">
        <v>-230</v>
      </c>
      <c r="H275" s="63">
        <v>8770</v>
      </c>
    </row>
    <row r="276" spans="1:8" ht="15" customHeight="1">
      <c r="A276" s="312" t="s">
        <v>117</v>
      </c>
      <c r="B276" s="312"/>
      <c r="C276" s="312" t="s">
        <v>118</v>
      </c>
      <c r="D276" s="312"/>
      <c r="E276" s="312"/>
      <c r="F276" s="84">
        <v>0</v>
      </c>
      <c r="G276" s="84">
        <v>0</v>
      </c>
      <c r="H276" s="84">
        <v>0</v>
      </c>
    </row>
    <row r="277" spans="1:8" ht="15" customHeight="1">
      <c r="A277" s="269">
        <v>3299</v>
      </c>
      <c r="B277" s="270"/>
      <c r="C277" s="271" t="s">
        <v>118</v>
      </c>
      <c r="D277" s="271"/>
      <c r="E277" s="271"/>
      <c r="F277" s="63">
        <v>0</v>
      </c>
      <c r="G277" s="63">
        <v>0</v>
      </c>
      <c r="H277" s="63">
        <v>0</v>
      </c>
    </row>
    <row r="278" spans="1:8" ht="15" customHeight="1">
      <c r="A278" s="315" t="s">
        <v>145</v>
      </c>
      <c r="B278" s="316"/>
      <c r="C278" s="280" t="s">
        <v>146</v>
      </c>
      <c r="D278" s="280"/>
      <c r="E278" s="280"/>
      <c r="F278" s="87">
        <v>0</v>
      </c>
      <c r="G278" s="87">
        <v>140</v>
      </c>
      <c r="H278" s="87">
        <v>140</v>
      </c>
    </row>
    <row r="279" spans="1:8" ht="15" customHeight="1">
      <c r="A279" s="312" t="s">
        <v>147</v>
      </c>
      <c r="B279" s="321"/>
      <c r="C279" s="283" t="s">
        <v>148</v>
      </c>
      <c r="D279" s="281"/>
      <c r="E279" s="282"/>
      <c r="F279" s="94">
        <v>0</v>
      </c>
      <c r="G279" s="94">
        <v>140</v>
      </c>
      <c r="H279" s="94">
        <v>140</v>
      </c>
    </row>
    <row r="280" spans="1:8" ht="15" customHeight="1">
      <c r="A280" s="272">
        <v>3722</v>
      </c>
      <c r="B280" s="274"/>
      <c r="C280" s="313" t="s">
        <v>154</v>
      </c>
      <c r="D280" s="313"/>
      <c r="E280" s="313"/>
      <c r="F280" s="63">
        <v>0</v>
      </c>
      <c r="G280" s="63">
        <v>140</v>
      </c>
      <c r="H280" s="63">
        <v>140</v>
      </c>
    </row>
    <row r="281" spans="1:8" s="194" customFormat="1" ht="15" customHeight="1">
      <c r="A281" s="171"/>
      <c r="B281" s="172"/>
      <c r="C281" s="174"/>
      <c r="D281" s="174"/>
      <c r="E281" s="174"/>
      <c r="F281" s="63"/>
      <c r="G281" s="63"/>
      <c r="H281" s="63"/>
    </row>
    <row r="282" spans="1:8" s="145" customFormat="1" ht="15" customHeight="1">
      <c r="A282" s="284" t="s">
        <v>174</v>
      </c>
      <c r="B282" s="284"/>
      <c r="C282" s="284" t="s">
        <v>175</v>
      </c>
      <c r="D282" s="284"/>
      <c r="E282" s="284"/>
      <c r="F282" s="190">
        <f t="shared" ref="F282:H282" si="85">F283</f>
        <v>35000</v>
      </c>
      <c r="G282" s="190">
        <f t="shared" si="85"/>
        <v>0</v>
      </c>
      <c r="H282" s="190">
        <f t="shared" si="85"/>
        <v>35000</v>
      </c>
    </row>
    <row r="283" spans="1:8" s="145" customFormat="1" ht="15" customHeight="1">
      <c r="A283" s="380" t="s">
        <v>214</v>
      </c>
      <c r="B283" s="380"/>
      <c r="C283" s="380" t="s">
        <v>176</v>
      </c>
      <c r="D283" s="380"/>
      <c r="E283" s="380"/>
      <c r="F283" s="144">
        <f t="shared" ref="F283:H283" si="86">F284</f>
        <v>35000</v>
      </c>
      <c r="G283" s="144">
        <f t="shared" si="86"/>
        <v>0</v>
      </c>
      <c r="H283" s="144">
        <f t="shared" si="86"/>
        <v>35000</v>
      </c>
    </row>
    <row r="284" spans="1:8" ht="15" customHeight="1">
      <c r="A284" s="286">
        <v>4</v>
      </c>
      <c r="B284" s="286"/>
      <c r="C284" s="286" t="s">
        <v>12</v>
      </c>
      <c r="D284" s="286"/>
      <c r="E284" s="286"/>
      <c r="F284" s="86">
        <f t="shared" ref="F284:H284" si="87">F285</f>
        <v>35000</v>
      </c>
      <c r="G284" s="86">
        <f t="shared" si="87"/>
        <v>0</v>
      </c>
      <c r="H284" s="86">
        <f t="shared" si="87"/>
        <v>35000</v>
      </c>
    </row>
    <row r="285" spans="1:8" ht="15" customHeight="1">
      <c r="A285" s="280">
        <v>42</v>
      </c>
      <c r="B285" s="280"/>
      <c r="C285" s="280" t="s">
        <v>33</v>
      </c>
      <c r="D285" s="280"/>
      <c r="E285" s="280"/>
      <c r="F285" s="87">
        <f t="shared" ref="F285:H285" si="88">F286</f>
        <v>35000</v>
      </c>
      <c r="G285" s="87">
        <f t="shared" si="88"/>
        <v>0</v>
      </c>
      <c r="H285" s="87">
        <f t="shared" si="88"/>
        <v>35000</v>
      </c>
    </row>
    <row r="286" spans="1:8" ht="15" customHeight="1">
      <c r="A286" s="312">
        <v>424</v>
      </c>
      <c r="B286" s="312"/>
      <c r="C286" s="281" t="s">
        <v>155</v>
      </c>
      <c r="D286" s="281"/>
      <c r="E286" s="282"/>
      <c r="F286" s="91">
        <f t="shared" ref="F286:H286" si="89">F287</f>
        <v>35000</v>
      </c>
      <c r="G286" s="91">
        <f t="shared" si="89"/>
        <v>0</v>
      </c>
      <c r="H286" s="91">
        <f t="shared" si="89"/>
        <v>35000</v>
      </c>
    </row>
    <row r="287" spans="1:8" ht="15.75" customHeight="1">
      <c r="A287" s="313">
        <v>4241</v>
      </c>
      <c r="B287" s="313"/>
      <c r="C287" s="313" t="s">
        <v>156</v>
      </c>
      <c r="D287" s="313"/>
      <c r="E287" s="313"/>
      <c r="F287" s="63">
        <v>35000</v>
      </c>
      <c r="G287" s="63">
        <v>0</v>
      </c>
      <c r="H287" s="63">
        <v>35000</v>
      </c>
    </row>
    <row r="288" spans="1:8" s="194" customFormat="1" ht="15.75" customHeight="1">
      <c r="A288" s="174"/>
      <c r="B288" s="174"/>
      <c r="C288" s="174"/>
      <c r="D288" s="174"/>
      <c r="E288" s="174"/>
      <c r="F288" s="63"/>
      <c r="G288" s="63"/>
      <c r="H288" s="63"/>
    </row>
    <row r="289" spans="1:8" s="145" customFormat="1" ht="16.5" customHeight="1">
      <c r="A289" s="381" t="s">
        <v>177</v>
      </c>
      <c r="B289" s="381"/>
      <c r="C289" s="381" t="s">
        <v>178</v>
      </c>
      <c r="D289" s="381"/>
      <c r="E289" s="381"/>
      <c r="F289" s="216">
        <f t="shared" ref="F289:G289" si="90">F290+F295</f>
        <v>3400</v>
      </c>
      <c r="G289" s="216">
        <f t="shared" si="90"/>
        <v>0</v>
      </c>
      <c r="H289" s="216">
        <f t="shared" ref="H289" si="91">H290+H295</f>
        <v>3400</v>
      </c>
    </row>
    <row r="290" spans="1:8" s="145" customFormat="1" ht="15" customHeight="1">
      <c r="A290" s="284" t="s">
        <v>216</v>
      </c>
      <c r="B290" s="284"/>
      <c r="C290" s="284" t="s">
        <v>169</v>
      </c>
      <c r="D290" s="284"/>
      <c r="E290" s="284"/>
      <c r="F290" s="190">
        <f t="shared" ref="F290:H290" si="92">F291</f>
        <v>400</v>
      </c>
      <c r="G290" s="190">
        <f t="shared" si="92"/>
        <v>0</v>
      </c>
      <c r="H290" s="190">
        <f t="shared" si="92"/>
        <v>400</v>
      </c>
    </row>
    <row r="291" spans="1:8" ht="15" customHeight="1">
      <c r="A291" s="286" t="s">
        <v>80</v>
      </c>
      <c r="B291" s="286"/>
      <c r="C291" s="286" t="s">
        <v>10</v>
      </c>
      <c r="D291" s="286"/>
      <c r="E291" s="286"/>
      <c r="F291" s="86">
        <f t="shared" ref="F291:H291" si="93">F292</f>
        <v>400</v>
      </c>
      <c r="G291" s="86">
        <f t="shared" si="93"/>
        <v>0</v>
      </c>
      <c r="H291" s="86">
        <f t="shared" si="93"/>
        <v>400</v>
      </c>
    </row>
    <row r="292" spans="1:8" ht="15" customHeight="1">
      <c r="A292" s="280">
        <v>32</v>
      </c>
      <c r="B292" s="280"/>
      <c r="C292" s="280" t="s">
        <v>25</v>
      </c>
      <c r="D292" s="280"/>
      <c r="E292" s="280"/>
      <c r="F292" s="87">
        <f t="shared" ref="F292:H292" si="94">F293</f>
        <v>400</v>
      </c>
      <c r="G292" s="87">
        <f t="shared" si="94"/>
        <v>0</v>
      </c>
      <c r="H292" s="87">
        <f t="shared" si="94"/>
        <v>400</v>
      </c>
    </row>
    <row r="293" spans="1:8" ht="15" customHeight="1">
      <c r="A293" s="312">
        <v>322</v>
      </c>
      <c r="B293" s="312"/>
      <c r="C293" s="312" t="s">
        <v>89</v>
      </c>
      <c r="D293" s="312"/>
      <c r="E293" s="312"/>
      <c r="F293" s="84">
        <f t="shared" ref="F293:H293" si="95">F294</f>
        <v>400</v>
      </c>
      <c r="G293" s="84">
        <f t="shared" si="95"/>
        <v>0</v>
      </c>
      <c r="H293" s="84">
        <f t="shared" si="95"/>
        <v>400</v>
      </c>
    </row>
    <row r="294" spans="1:8" ht="15" customHeight="1">
      <c r="A294" s="272">
        <v>3222</v>
      </c>
      <c r="B294" s="274"/>
      <c r="C294" s="272" t="s">
        <v>92</v>
      </c>
      <c r="D294" s="273"/>
      <c r="E294" s="274"/>
      <c r="F294" s="62">
        <v>400</v>
      </c>
      <c r="G294" s="62">
        <v>0</v>
      </c>
      <c r="H294" s="62">
        <v>400</v>
      </c>
    </row>
    <row r="295" spans="1:8" s="145" customFormat="1" ht="15" customHeight="1">
      <c r="A295" s="325" t="s">
        <v>215</v>
      </c>
      <c r="B295" s="325"/>
      <c r="C295" s="325" t="s">
        <v>169</v>
      </c>
      <c r="D295" s="325"/>
      <c r="E295" s="325"/>
      <c r="F295" s="143">
        <f t="shared" ref="F295:H295" si="96">F296</f>
        <v>3000</v>
      </c>
      <c r="G295" s="143">
        <f t="shared" si="96"/>
        <v>0</v>
      </c>
      <c r="H295" s="143">
        <f t="shared" si="96"/>
        <v>3000</v>
      </c>
    </row>
    <row r="296" spans="1:8" ht="15" customHeight="1">
      <c r="A296" s="286" t="s">
        <v>80</v>
      </c>
      <c r="B296" s="286"/>
      <c r="C296" s="286" t="s">
        <v>10</v>
      </c>
      <c r="D296" s="286"/>
      <c r="E296" s="286"/>
      <c r="F296" s="86">
        <f t="shared" ref="F296:H296" si="97">F297</f>
        <v>3000</v>
      </c>
      <c r="G296" s="86">
        <f t="shared" si="97"/>
        <v>0</v>
      </c>
      <c r="H296" s="86">
        <f t="shared" si="97"/>
        <v>3000</v>
      </c>
    </row>
    <row r="297" spans="1:8" ht="15" customHeight="1">
      <c r="A297" s="280">
        <v>32</v>
      </c>
      <c r="B297" s="280"/>
      <c r="C297" s="280" t="s">
        <v>25</v>
      </c>
      <c r="D297" s="280"/>
      <c r="E297" s="280"/>
      <c r="F297" s="87">
        <f t="shared" ref="F297:H297" si="98">F298</f>
        <v>3000</v>
      </c>
      <c r="G297" s="87">
        <f t="shared" si="98"/>
        <v>0</v>
      </c>
      <c r="H297" s="87">
        <f t="shared" si="98"/>
        <v>3000</v>
      </c>
    </row>
    <row r="298" spans="1:8" ht="15" customHeight="1">
      <c r="A298" s="312">
        <v>322</v>
      </c>
      <c r="B298" s="312"/>
      <c r="C298" s="312" t="s">
        <v>89</v>
      </c>
      <c r="D298" s="312"/>
      <c r="E298" s="312"/>
      <c r="F298" s="94">
        <f t="shared" ref="F298:H298" si="99">F299</f>
        <v>3000</v>
      </c>
      <c r="G298" s="94">
        <f t="shared" si="99"/>
        <v>0</v>
      </c>
      <c r="H298" s="94">
        <f t="shared" si="99"/>
        <v>3000</v>
      </c>
    </row>
    <row r="299" spans="1:8" ht="15" customHeight="1">
      <c r="A299" s="272">
        <v>3222</v>
      </c>
      <c r="B299" s="274"/>
      <c r="C299" s="272" t="s">
        <v>92</v>
      </c>
      <c r="D299" s="273"/>
      <c r="E299" s="274"/>
      <c r="F299" s="62">
        <v>3000</v>
      </c>
      <c r="G299" s="62">
        <v>0</v>
      </c>
      <c r="H299" s="62">
        <v>3000</v>
      </c>
    </row>
    <row r="300" spans="1:8" s="194" customFormat="1" ht="15" customHeight="1">
      <c r="A300" s="171"/>
      <c r="B300" s="172"/>
      <c r="C300" s="171"/>
      <c r="D300" s="173"/>
      <c r="E300" s="172"/>
      <c r="F300" s="62"/>
      <c r="G300" s="62"/>
      <c r="H300" s="62"/>
    </row>
    <row r="301" spans="1:8" s="145" customFormat="1" ht="15" customHeight="1">
      <c r="A301" s="325" t="s">
        <v>193</v>
      </c>
      <c r="B301" s="325"/>
      <c r="C301" s="325" t="s">
        <v>194</v>
      </c>
      <c r="D301" s="325"/>
      <c r="E301" s="325"/>
      <c r="F301" s="143">
        <v>95000</v>
      </c>
      <c r="G301" s="143">
        <f>G319+G302</f>
        <v>13400</v>
      </c>
      <c r="H301" s="143">
        <f>H319+H302</f>
        <v>108400</v>
      </c>
    </row>
    <row r="302" spans="1:8" s="146" customFormat="1" ht="15" customHeight="1">
      <c r="A302" s="306" t="s">
        <v>144</v>
      </c>
      <c r="B302" s="307"/>
      <c r="C302" s="306" t="s">
        <v>79</v>
      </c>
      <c r="D302" s="308"/>
      <c r="E302" s="307"/>
      <c r="F302" s="211">
        <v>0</v>
      </c>
      <c r="G302" s="211">
        <f>G303</f>
        <v>8400</v>
      </c>
      <c r="H302" s="211">
        <f>H303</f>
        <v>8400</v>
      </c>
    </row>
    <row r="303" spans="1:8" s="213" customFormat="1" ht="15" customHeight="1">
      <c r="A303" s="375" t="s">
        <v>80</v>
      </c>
      <c r="B303" s="376"/>
      <c r="C303" s="375" t="s">
        <v>10</v>
      </c>
      <c r="D303" s="377"/>
      <c r="E303" s="376"/>
      <c r="F303" s="215">
        <v>0</v>
      </c>
      <c r="G303" s="215">
        <f>G304+G311</f>
        <v>8400</v>
      </c>
      <c r="H303" s="215">
        <f>H304+H311</f>
        <v>8400</v>
      </c>
    </row>
    <row r="304" spans="1:8" s="213" customFormat="1" ht="15" customHeight="1">
      <c r="A304" s="263">
        <v>31</v>
      </c>
      <c r="B304" s="264"/>
      <c r="C304" s="263" t="s">
        <v>11</v>
      </c>
      <c r="D304" s="265"/>
      <c r="E304" s="264"/>
      <c r="F304" s="212">
        <v>0</v>
      </c>
      <c r="G304" s="212">
        <f t="shared" ref="G304" si="100">G305+G307+G309</f>
        <v>8200</v>
      </c>
      <c r="H304" s="212">
        <f>H305+H307+H309</f>
        <v>8200</v>
      </c>
    </row>
    <row r="305" spans="1:8" s="213" customFormat="1" ht="15" customHeight="1">
      <c r="A305" s="276">
        <v>311</v>
      </c>
      <c r="B305" s="373"/>
      <c r="C305" s="374" t="s">
        <v>151</v>
      </c>
      <c r="D305" s="278"/>
      <c r="E305" s="373"/>
      <c r="F305" s="185">
        <v>0</v>
      </c>
      <c r="G305" s="185">
        <f t="shared" ref="G305" si="101">G306</f>
        <v>6000</v>
      </c>
      <c r="H305" s="185">
        <v>6000</v>
      </c>
    </row>
    <row r="306" spans="1:8" s="64" customFormat="1" ht="15" customHeight="1">
      <c r="A306" s="269">
        <v>3111</v>
      </c>
      <c r="B306" s="270"/>
      <c r="C306" s="269" t="s">
        <v>134</v>
      </c>
      <c r="D306" s="275"/>
      <c r="E306" s="270"/>
      <c r="F306" s="62">
        <v>0</v>
      </c>
      <c r="G306" s="62">
        <v>6000</v>
      </c>
      <c r="H306" s="62">
        <v>6000</v>
      </c>
    </row>
    <row r="307" spans="1:8" s="213" customFormat="1" ht="15" customHeight="1">
      <c r="A307" s="276">
        <v>312</v>
      </c>
      <c r="B307" s="277"/>
      <c r="C307" s="276" t="s">
        <v>135</v>
      </c>
      <c r="D307" s="278"/>
      <c r="E307" s="278"/>
      <c r="F307" s="214">
        <v>0</v>
      </c>
      <c r="G307" s="214">
        <f t="shared" ref="G307:H307" si="102">G308</f>
        <v>1200</v>
      </c>
      <c r="H307" s="214">
        <f t="shared" si="102"/>
        <v>1200</v>
      </c>
    </row>
    <row r="308" spans="1:8" s="64" customFormat="1" ht="15" customHeight="1">
      <c r="A308" s="269">
        <v>3121</v>
      </c>
      <c r="B308" s="270"/>
      <c r="C308" s="271" t="s">
        <v>135</v>
      </c>
      <c r="D308" s="271"/>
      <c r="E308" s="271"/>
      <c r="F308" s="63">
        <v>0</v>
      </c>
      <c r="G308" s="63">
        <v>1200</v>
      </c>
      <c r="H308" s="63">
        <v>1200</v>
      </c>
    </row>
    <row r="309" spans="1:8" s="64" customFormat="1" ht="15" customHeight="1">
      <c r="A309" s="279">
        <v>313</v>
      </c>
      <c r="B309" s="279"/>
      <c r="C309" s="266" t="s">
        <v>138</v>
      </c>
      <c r="D309" s="266"/>
      <c r="E309" s="267"/>
      <c r="F309" s="91">
        <v>0</v>
      </c>
      <c r="G309" s="91">
        <f t="shared" ref="G309:H309" si="103">G310</f>
        <v>1000</v>
      </c>
      <c r="H309" s="91">
        <f t="shared" si="103"/>
        <v>1000</v>
      </c>
    </row>
    <row r="310" spans="1:8" s="64" customFormat="1" ht="15" customHeight="1">
      <c r="A310" s="269">
        <v>3132</v>
      </c>
      <c r="B310" s="270"/>
      <c r="C310" s="271" t="s">
        <v>139</v>
      </c>
      <c r="D310" s="271"/>
      <c r="E310" s="271"/>
      <c r="F310" s="63">
        <v>0</v>
      </c>
      <c r="G310" s="63">
        <v>1000</v>
      </c>
      <c r="H310" s="63">
        <v>1000</v>
      </c>
    </row>
    <row r="311" spans="1:8" s="213" customFormat="1" ht="15" customHeight="1">
      <c r="A311" s="263">
        <v>32</v>
      </c>
      <c r="B311" s="264"/>
      <c r="C311" s="263" t="s">
        <v>25</v>
      </c>
      <c r="D311" s="265"/>
      <c r="E311" s="264"/>
      <c r="F311" s="212">
        <v>0</v>
      </c>
      <c r="G311" s="212">
        <f>G312</f>
        <v>200</v>
      </c>
      <c r="H311" s="212">
        <f>H312</f>
        <v>200</v>
      </c>
    </row>
    <row r="312" spans="1:8" s="213" customFormat="1" ht="15" customHeight="1">
      <c r="A312" s="266">
        <v>321</v>
      </c>
      <c r="B312" s="267"/>
      <c r="C312" s="268" t="s">
        <v>83</v>
      </c>
      <c r="D312" s="266"/>
      <c r="E312" s="267"/>
      <c r="F312" s="185">
        <v>0</v>
      </c>
      <c r="G312" s="185">
        <f>SUM(G313:G313)</f>
        <v>200</v>
      </c>
      <c r="H312" s="185">
        <f>SUM(H313:H313)</f>
        <v>200</v>
      </c>
    </row>
    <row r="313" spans="1:8" s="64" customFormat="1" ht="15" customHeight="1">
      <c r="A313" s="269">
        <v>3212</v>
      </c>
      <c r="B313" s="270"/>
      <c r="C313" s="271" t="s">
        <v>140</v>
      </c>
      <c r="D313" s="271"/>
      <c r="E313" s="271"/>
      <c r="F313" s="63">
        <v>0</v>
      </c>
      <c r="G313" s="63">
        <v>200</v>
      </c>
      <c r="H313" s="63">
        <v>200</v>
      </c>
    </row>
    <row r="314" spans="1:8" s="145" customFormat="1" ht="15" customHeight="1">
      <c r="A314" s="314" t="s">
        <v>213</v>
      </c>
      <c r="B314" s="314"/>
      <c r="C314" s="314" t="s">
        <v>190</v>
      </c>
      <c r="D314" s="314"/>
      <c r="E314" s="314"/>
      <c r="F314" s="183">
        <v>0</v>
      </c>
      <c r="G314" s="183">
        <v>0</v>
      </c>
      <c r="H314" s="183">
        <v>0</v>
      </c>
    </row>
    <row r="315" spans="1:8" s="145" customFormat="1" ht="15" customHeight="1">
      <c r="A315" s="286" t="s">
        <v>80</v>
      </c>
      <c r="B315" s="286"/>
      <c r="C315" s="286" t="s">
        <v>10</v>
      </c>
      <c r="D315" s="286"/>
      <c r="E315" s="286"/>
      <c r="F315" s="86">
        <f t="shared" ref="F315:H315" si="104">F316</f>
        <v>0</v>
      </c>
      <c r="G315" s="86">
        <f t="shared" si="104"/>
        <v>0</v>
      </c>
      <c r="H315" s="86">
        <f t="shared" si="104"/>
        <v>0</v>
      </c>
    </row>
    <row r="316" spans="1:8" ht="15" customHeight="1">
      <c r="A316" s="280" t="s">
        <v>81</v>
      </c>
      <c r="B316" s="280"/>
      <c r="C316" s="280" t="s">
        <v>25</v>
      </c>
      <c r="D316" s="280"/>
      <c r="E316" s="280"/>
      <c r="F316" s="87">
        <v>0</v>
      </c>
      <c r="G316" s="87">
        <v>0</v>
      </c>
      <c r="H316" s="87">
        <v>0</v>
      </c>
    </row>
    <row r="317" spans="1:8" ht="15" customHeight="1">
      <c r="A317" s="312" t="s">
        <v>88</v>
      </c>
      <c r="B317" s="312"/>
      <c r="C317" s="312" t="s">
        <v>89</v>
      </c>
      <c r="D317" s="312"/>
      <c r="E317" s="312"/>
      <c r="F317" s="84">
        <v>0</v>
      </c>
      <c r="G317" s="84">
        <v>0</v>
      </c>
      <c r="H317" s="84">
        <v>0</v>
      </c>
    </row>
    <row r="318" spans="1:8" ht="15" customHeight="1">
      <c r="A318" s="272">
        <v>3222</v>
      </c>
      <c r="B318" s="274"/>
      <c r="C318" s="272" t="s">
        <v>92</v>
      </c>
      <c r="D318" s="273"/>
      <c r="E318" s="274"/>
      <c r="F318" s="62">
        <v>0</v>
      </c>
      <c r="G318" s="62">
        <v>0</v>
      </c>
      <c r="H318" s="62">
        <v>0</v>
      </c>
    </row>
    <row r="319" spans="1:8" ht="15" customHeight="1">
      <c r="A319" s="382" t="s">
        <v>214</v>
      </c>
      <c r="B319" s="383"/>
      <c r="C319" s="382" t="s">
        <v>176</v>
      </c>
      <c r="D319" s="384"/>
      <c r="E319" s="383"/>
      <c r="F319" s="183">
        <f t="shared" ref="F319:H319" si="105">F320</f>
        <v>95000</v>
      </c>
      <c r="G319" s="183">
        <f t="shared" si="105"/>
        <v>5000</v>
      </c>
      <c r="H319" s="183">
        <f t="shared" si="105"/>
        <v>100000</v>
      </c>
    </row>
    <row r="320" spans="1:8" s="145" customFormat="1" ht="15" customHeight="1">
      <c r="A320" s="309" t="s">
        <v>80</v>
      </c>
      <c r="B320" s="310"/>
      <c r="C320" s="309" t="s">
        <v>10</v>
      </c>
      <c r="D320" s="311"/>
      <c r="E320" s="310"/>
      <c r="F320" s="86">
        <f t="shared" ref="F320:H320" si="106">F321</f>
        <v>95000</v>
      </c>
      <c r="G320" s="86">
        <f t="shared" si="106"/>
        <v>5000</v>
      </c>
      <c r="H320" s="86">
        <f t="shared" si="106"/>
        <v>100000</v>
      </c>
    </row>
    <row r="321" spans="1:8" ht="15" customHeight="1">
      <c r="A321" s="315">
        <v>32</v>
      </c>
      <c r="B321" s="316"/>
      <c r="C321" s="280" t="s">
        <v>25</v>
      </c>
      <c r="D321" s="280"/>
      <c r="E321" s="280"/>
      <c r="F321" s="87">
        <f t="shared" ref="F321:H321" si="107">F322</f>
        <v>95000</v>
      </c>
      <c r="G321" s="87">
        <f t="shared" si="107"/>
        <v>5000</v>
      </c>
      <c r="H321" s="87">
        <f t="shared" si="107"/>
        <v>100000</v>
      </c>
    </row>
    <row r="322" spans="1:8" ht="15" customHeight="1">
      <c r="A322" s="301">
        <v>322</v>
      </c>
      <c r="B322" s="305"/>
      <c r="C322" s="312" t="s">
        <v>89</v>
      </c>
      <c r="D322" s="312"/>
      <c r="E322" s="312"/>
      <c r="F322" s="84">
        <f t="shared" ref="F322:H322" si="108">F323</f>
        <v>95000</v>
      </c>
      <c r="G322" s="84">
        <f t="shared" si="108"/>
        <v>5000</v>
      </c>
      <c r="H322" s="84">
        <f t="shared" si="108"/>
        <v>100000</v>
      </c>
    </row>
    <row r="323" spans="1:8" ht="15" customHeight="1">
      <c r="A323" s="272">
        <v>3222</v>
      </c>
      <c r="B323" s="274"/>
      <c r="C323" s="272" t="s">
        <v>92</v>
      </c>
      <c r="D323" s="273"/>
      <c r="E323" s="274"/>
      <c r="F323" s="63">
        <v>95000</v>
      </c>
      <c r="G323" s="63">
        <v>5000</v>
      </c>
      <c r="H323" s="63">
        <v>100000</v>
      </c>
    </row>
    <row r="324" spans="1:8" ht="15" customHeight="1">
      <c r="A324" s="171"/>
      <c r="B324" s="173"/>
      <c r="C324" s="173"/>
      <c r="D324" s="173"/>
      <c r="E324" s="172"/>
      <c r="F324" s="62"/>
      <c r="G324" s="62"/>
      <c r="H324" s="62"/>
    </row>
    <row r="325" spans="1:8" s="194" customFormat="1" ht="15" customHeight="1">
      <c r="A325" s="298" t="s">
        <v>179</v>
      </c>
      <c r="B325" s="300"/>
      <c r="C325" s="300"/>
      <c r="D325" s="300"/>
      <c r="E325" s="299"/>
      <c r="F325" s="210">
        <f t="shared" ref="F325:H328" si="109">F326</f>
        <v>30000</v>
      </c>
      <c r="G325" s="210">
        <f t="shared" si="109"/>
        <v>0</v>
      </c>
      <c r="H325" s="210">
        <f t="shared" si="109"/>
        <v>30000</v>
      </c>
    </row>
    <row r="326" spans="1:8" s="145" customFormat="1" ht="15" customHeight="1">
      <c r="A326" s="314" t="s">
        <v>180</v>
      </c>
      <c r="B326" s="314"/>
      <c r="C326" s="314" t="s">
        <v>181</v>
      </c>
      <c r="D326" s="314"/>
      <c r="E326" s="314"/>
      <c r="F326" s="183">
        <f t="shared" si="109"/>
        <v>30000</v>
      </c>
      <c r="G326" s="183">
        <f t="shared" si="109"/>
        <v>0</v>
      </c>
      <c r="H326" s="183">
        <f t="shared" si="109"/>
        <v>30000</v>
      </c>
    </row>
    <row r="327" spans="1:8" s="145" customFormat="1" ht="15" customHeight="1">
      <c r="A327" s="284" t="s">
        <v>211</v>
      </c>
      <c r="B327" s="284"/>
      <c r="C327" s="284" t="s">
        <v>79</v>
      </c>
      <c r="D327" s="284"/>
      <c r="E327" s="284"/>
      <c r="F327" s="190">
        <f t="shared" si="109"/>
        <v>30000</v>
      </c>
      <c r="G327" s="190">
        <f t="shared" si="109"/>
        <v>0</v>
      </c>
      <c r="H327" s="190">
        <f t="shared" si="109"/>
        <v>30000</v>
      </c>
    </row>
    <row r="328" spans="1:8" s="145" customFormat="1" ht="15" customHeight="1">
      <c r="A328" s="285">
        <v>4</v>
      </c>
      <c r="B328" s="285"/>
      <c r="C328" s="285" t="s">
        <v>12</v>
      </c>
      <c r="D328" s="285"/>
      <c r="E328" s="285"/>
      <c r="F328" s="182">
        <f t="shared" si="109"/>
        <v>30000</v>
      </c>
      <c r="G328" s="182">
        <f t="shared" si="109"/>
        <v>0</v>
      </c>
      <c r="H328" s="182">
        <f t="shared" si="109"/>
        <v>30000</v>
      </c>
    </row>
    <row r="329" spans="1:8" ht="15" customHeight="1">
      <c r="A329" s="280">
        <v>42</v>
      </c>
      <c r="B329" s="280"/>
      <c r="C329" s="280" t="s">
        <v>33</v>
      </c>
      <c r="D329" s="280"/>
      <c r="E329" s="280"/>
      <c r="F329" s="87">
        <f t="shared" ref="F329" si="110">F330+F336</f>
        <v>30000</v>
      </c>
      <c r="G329" s="87">
        <f>G330+G336</f>
        <v>0</v>
      </c>
      <c r="H329" s="87">
        <f t="shared" ref="H329" si="111">H330+H336</f>
        <v>30000</v>
      </c>
    </row>
    <row r="330" spans="1:8" ht="15" customHeight="1">
      <c r="A330" s="281">
        <v>422</v>
      </c>
      <c r="B330" s="282"/>
      <c r="C330" s="283" t="s">
        <v>182</v>
      </c>
      <c r="D330" s="281"/>
      <c r="E330" s="282"/>
      <c r="F330" s="91">
        <f>SUM(F331:F335)</f>
        <v>28000</v>
      </c>
      <c r="G330" s="91">
        <f t="shared" ref="G330" si="112">SUM(G331:G335)</f>
        <v>0</v>
      </c>
      <c r="H330" s="91">
        <f>SUM(H331:H335)</f>
        <v>28000</v>
      </c>
    </row>
    <row r="331" spans="1:8" ht="15" customHeight="1">
      <c r="A331" s="313">
        <v>4221</v>
      </c>
      <c r="B331" s="313"/>
      <c r="C331" s="313" t="s">
        <v>183</v>
      </c>
      <c r="D331" s="313"/>
      <c r="E331" s="313"/>
      <c r="F331" s="63">
        <v>12000</v>
      </c>
      <c r="G331" s="63">
        <v>-4500</v>
      </c>
      <c r="H331" s="63">
        <v>7500</v>
      </c>
    </row>
    <row r="332" spans="1:8" ht="15" customHeight="1">
      <c r="A332" s="313">
        <v>4223</v>
      </c>
      <c r="B332" s="313"/>
      <c r="C332" s="313" t="s">
        <v>184</v>
      </c>
      <c r="D332" s="313"/>
      <c r="E332" s="313"/>
      <c r="F332" s="63">
        <v>10000</v>
      </c>
      <c r="G332" s="63">
        <v>-5000</v>
      </c>
      <c r="H332" s="63">
        <v>5000</v>
      </c>
    </row>
    <row r="333" spans="1:8" ht="15" customHeight="1">
      <c r="A333" s="313">
        <v>4225</v>
      </c>
      <c r="B333" s="313"/>
      <c r="C333" s="313" t="s">
        <v>185</v>
      </c>
      <c r="D333" s="313"/>
      <c r="E333" s="313"/>
      <c r="F333" s="63">
        <v>6000</v>
      </c>
      <c r="G333" s="63">
        <v>0</v>
      </c>
      <c r="H333" s="63">
        <v>6000</v>
      </c>
    </row>
    <row r="334" spans="1:8" s="194" customFormat="1" ht="15" customHeight="1">
      <c r="A334" s="174">
        <v>4226</v>
      </c>
      <c r="B334" s="174"/>
      <c r="C334" s="272" t="s">
        <v>232</v>
      </c>
      <c r="D334" s="273"/>
      <c r="E334" s="274"/>
      <c r="F334" s="63">
        <v>0</v>
      </c>
      <c r="G334" s="63">
        <v>9500</v>
      </c>
      <c r="H334" s="63">
        <v>9500</v>
      </c>
    </row>
    <row r="335" spans="1:8" ht="15" customHeight="1">
      <c r="A335" s="313">
        <v>4227</v>
      </c>
      <c r="B335" s="313"/>
      <c r="C335" s="313" t="s">
        <v>186</v>
      </c>
      <c r="D335" s="313"/>
      <c r="E335" s="313"/>
      <c r="F335" s="63">
        <v>0</v>
      </c>
      <c r="G335" s="63">
        <v>0</v>
      </c>
      <c r="H335" s="63">
        <v>0</v>
      </c>
    </row>
    <row r="336" spans="1:8" ht="15" customHeight="1">
      <c r="A336" s="312">
        <v>424</v>
      </c>
      <c r="B336" s="312"/>
      <c r="C336" s="281" t="s">
        <v>155</v>
      </c>
      <c r="D336" s="281"/>
      <c r="E336" s="282"/>
      <c r="F336" s="91">
        <f t="shared" ref="F336:H336" si="113">F337</f>
        <v>2000</v>
      </c>
      <c r="G336" s="91">
        <f t="shared" si="113"/>
        <v>0</v>
      </c>
      <c r="H336" s="91">
        <f t="shared" si="113"/>
        <v>2000</v>
      </c>
    </row>
    <row r="337" spans="1:8" ht="15" customHeight="1">
      <c r="A337" s="313">
        <v>4241</v>
      </c>
      <c r="B337" s="313"/>
      <c r="C337" s="313" t="s">
        <v>156</v>
      </c>
      <c r="D337" s="313"/>
      <c r="E337" s="313"/>
      <c r="F337" s="63">
        <v>2000</v>
      </c>
      <c r="G337" s="63">
        <v>0</v>
      </c>
      <c r="H337" s="63">
        <v>2000</v>
      </c>
    </row>
    <row r="338" spans="1:8" ht="15" customHeight="1"/>
  </sheetData>
  <mergeCells count="627">
    <mergeCell ref="C77:E77"/>
    <mergeCell ref="A64:B64"/>
    <mergeCell ref="C69:E69"/>
    <mergeCell ref="C104:E104"/>
    <mergeCell ref="A104:B104"/>
    <mergeCell ref="C194:E194"/>
    <mergeCell ref="A175:B175"/>
    <mergeCell ref="C175:E175"/>
    <mergeCell ref="A176:B176"/>
    <mergeCell ref="C176:E176"/>
    <mergeCell ref="A191:B191"/>
    <mergeCell ref="C191:E191"/>
    <mergeCell ref="A192:B192"/>
    <mergeCell ref="C192:E192"/>
    <mergeCell ref="A193:B193"/>
    <mergeCell ref="C193:E193"/>
    <mergeCell ref="A140:B140"/>
    <mergeCell ref="C140:E140"/>
    <mergeCell ref="A139:B139"/>
    <mergeCell ref="C139:E139"/>
    <mergeCell ref="A145:B145"/>
    <mergeCell ref="C145:E145"/>
    <mergeCell ref="A138:B138"/>
    <mergeCell ref="C138:E138"/>
    <mergeCell ref="A278:B278"/>
    <mergeCell ref="C278:E278"/>
    <mergeCell ref="A279:B279"/>
    <mergeCell ref="C279:E279"/>
    <mergeCell ref="A280:B280"/>
    <mergeCell ref="C280:E280"/>
    <mergeCell ref="A154:B154"/>
    <mergeCell ref="C154:E154"/>
    <mergeCell ref="A185:B185"/>
    <mergeCell ref="C185:E185"/>
    <mergeCell ref="A186:B186"/>
    <mergeCell ref="C186:E186"/>
    <mergeCell ref="A187:B187"/>
    <mergeCell ref="C187:E187"/>
    <mergeCell ref="A188:B188"/>
    <mergeCell ref="C188:E188"/>
    <mergeCell ref="A277:B277"/>
    <mergeCell ref="C277:E277"/>
    <mergeCell ref="A275:B275"/>
    <mergeCell ref="C275:E275"/>
    <mergeCell ref="A276:B276"/>
    <mergeCell ref="C276:E276"/>
    <mergeCell ref="A272:B272"/>
    <mergeCell ref="C272:E272"/>
    <mergeCell ref="A325:E325"/>
    <mergeCell ref="A326:B326"/>
    <mergeCell ref="C326:E326"/>
    <mergeCell ref="A336:B336"/>
    <mergeCell ref="C336:E336"/>
    <mergeCell ref="A337:B337"/>
    <mergeCell ref="C337:E337"/>
    <mergeCell ref="A333:B333"/>
    <mergeCell ref="C333:E333"/>
    <mergeCell ref="A335:B335"/>
    <mergeCell ref="C335:E335"/>
    <mergeCell ref="A331:B331"/>
    <mergeCell ref="C331:E331"/>
    <mergeCell ref="A332:B332"/>
    <mergeCell ref="C332:E332"/>
    <mergeCell ref="A301:B301"/>
    <mergeCell ref="C301:E301"/>
    <mergeCell ref="A319:B319"/>
    <mergeCell ref="C319:E319"/>
    <mergeCell ref="A320:B320"/>
    <mergeCell ref="C320:E320"/>
    <mergeCell ref="A323:B323"/>
    <mergeCell ref="C323:E323"/>
    <mergeCell ref="A315:B315"/>
    <mergeCell ref="C315:E315"/>
    <mergeCell ref="A316:B316"/>
    <mergeCell ref="A321:B321"/>
    <mergeCell ref="C321:E321"/>
    <mergeCell ref="A322:B322"/>
    <mergeCell ref="C322:E322"/>
    <mergeCell ref="A302:B302"/>
    <mergeCell ref="C302:E302"/>
    <mergeCell ref="A303:B303"/>
    <mergeCell ref="C303:E303"/>
    <mergeCell ref="A304:B304"/>
    <mergeCell ref="C304:E304"/>
    <mergeCell ref="A305:B305"/>
    <mergeCell ref="C305:E305"/>
    <mergeCell ref="A306:B306"/>
    <mergeCell ref="A294:B294"/>
    <mergeCell ref="C294:E294"/>
    <mergeCell ref="A295:B295"/>
    <mergeCell ref="C295:E295"/>
    <mergeCell ref="A292:B292"/>
    <mergeCell ref="C292:E292"/>
    <mergeCell ref="A293:B293"/>
    <mergeCell ref="C293:E293"/>
    <mergeCell ref="A299:B299"/>
    <mergeCell ref="C299:E299"/>
    <mergeCell ref="A298:B298"/>
    <mergeCell ref="C298:E298"/>
    <mergeCell ref="A296:B296"/>
    <mergeCell ref="C296:E296"/>
    <mergeCell ref="A297:B297"/>
    <mergeCell ref="C297:E297"/>
    <mergeCell ref="A283:B283"/>
    <mergeCell ref="C283:E283"/>
    <mergeCell ref="A284:B284"/>
    <mergeCell ref="C284:E284"/>
    <mergeCell ref="A282:B282"/>
    <mergeCell ref="C282:E282"/>
    <mergeCell ref="A290:B290"/>
    <mergeCell ref="C290:E290"/>
    <mergeCell ref="A291:B291"/>
    <mergeCell ref="C291:E291"/>
    <mergeCell ref="A287:B287"/>
    <mergeCell ref="C287:E287"/>
    <mergeCell ref="A289:B289"/>
    <mergeCell ref="C289:E289"/>
    <mergeCell ref="A285:B285"/>
    <mergeCell ref="C285:E285"/>
    <mergeCell ref="A286:B286"/>
    <mergeCell ref="C286:E286"/>
    <mergeCell ref="A274:B274"/>
    <mergeCell ref="C274:E274"/>
    <mergeCell ref="A269:B269"/>
    <mergeCell ref="C269:E269"/>
    <mergeCell ref="A267:B267"/>
    <mergeCell ref="C267:E267"/>
    <mergeCell ref="A268:B268"/>
    <mergeCell ref="C268:E268"/>
    <mergeCell ref="A271:B271"/>
    <mergeCell ref="C271:E271"/>
    <mergeCell ref="A265:B265"/>
    <mergeCell ref="C265:E265"/>
    <mergeCell ref="A258:B258"/>
    <mergeCell ref="C258:E258"/>
    <mergeCell ref="A256:B256"/>
    <mergeCell ref="C256:E256"/>
    <mergeCell ref="A257:B257"/>
    <mergeCell ref="C257:E257"/>
    <mergeCell ref="A254:B254"/>
    <mergeCell ref="C254:E254"/>
    <mergeCell ref="A255:B255"/>
    <mergeCell ref="C255:E255"/>
    <mergeCell ref="A261:B261"/>
    <mergeCell ref="C261:E261"/>
    <mergeCell ref="A259:B259"/>
    <mergeCell ref="C259:E259"/>
    <mergeCell ref="A262:B262"/>
    <mergeCell ref="C262:E262"/>
    <mergeCell ref="A263:B263"/>
    <mergeCell ref="C263:E263"/>
    <mergeCell ref="A264:B264"/>
    <mergeCell ref="C264:E264"/>
    <mergeCell ref="A248:B248"/>
    <mergeCell ref="C248:E248"/>
    <mergeCell ref="A245:B245"/>
    <mergeCell ref="C245:E245"/>
    <mergeCell ref="A252:B252"/>
    <mergeCell ref="C252:E252"/>
    <mergeCell ref="A250:B250"/>
    <mergeCell ref="C250:E250"/>
    <mergeCell ref="A251:B251"/>
    <mergeCell ref="C251:E251"/>
    <mergeCell ref="A249:B249"/>
    <mergeCell ref="C249:E249"/>
    <mergeCell ref="A243:B243"/>
    <mergeCell ref="C243:E243"/>
    <mergeCell ref="A242:B242"/>
    <mergeCell ref="C242:E242"/>
    <mergeCell ref="A247:B247"/>
    <mergeCell ref="C247:E247"/>
    <mergeCell ref="A244:B244"/>
    <mergeCell ref="C244:E244"/>
    <mergeCell ref="A246:B246"/>
    <mergeCell ref="C246:E246"/>
    <mergeCell ref="A233:B233"/>
    <mergeCell ref="C233:E233"/>
    <mergeCell ref="A231:B231"/>
    <mergeCell ref="C231:E231"/>
    <mergeCell ref="A230:B230"/>
    <mergeCell ref="C230:E230"/>
    <mergeCell ref="A240:B240"/>
    <mergeCell ref="C240:E240"/>
    <mergeCell ref="A241:B241"/>
    <mergeCell ref="C241:E241"/>
    <mergeCell ref="A238:B238"/>
    <mergeCell ref="C238:E238"/>
    <mergeCell ref="A239:B239"/>
    <mergeCell ref="C239:E239"/>
    <mergeCell ref="A234:B234"/>
    <mergeCell ref="C234:E234"/>
    <mergeCell ref="A235:B235"/>
    <mergeCell ref="C235:E235"/>
    <mergeCell ref="A236:B236"/>
    <mergeCell ref="C236:E236"/>
    <mergeCell ref="A237:B237"/>
    <mergeCell ref="C237:E237"/>
    <mergeCell ref="A220:B220"/>
    <mergeCell ref="C220:E220"/>
    <mergeCell ref="A228:B228"/>
    <mergeCell ref="C228:E228"/>
    <mergeCell ref="A227:B227"/>
    <mergeCell ref="C227:E227"/>
    <mergeCell ref="A232:B232"/>
    <mergeCell ref="C232:E232"/>
    <mergeCell ref="A229:B229"/>
    <mergeCell ref="C229:E229"/>
    <mergeCell ref="A226:B226"/>
    <mergeCell ref="C226:E226"/>
    <mergeCell ref="A224:B224"/>
    <mergeCell ref="C224:E224"/>
    <mergeCell ref="A225:B225"/>
    <mergeCell ref="C225:E225"/>
    <mergeCell ref="A222:B222"/>
    <mergeCell ref="C222:E222"/>
    <mergeCell ref="A223:B223"/>
    <mergeCell ref="C223:E223"/>
    <mergeCell ref="A217:B217"/>
    <mergeCell ref="C217:E217"/>
    <mergeCell ref="A219:B219"/>
    <mergeCell ref="C219:E219"/>
    <mergeCell ref="A216:B216"/>
    <mergeCell ref="C216:E216"/>
    <mergeCell ref="A218:B218"/>
    <mergeCell ref="C218:E218"/>
    <mergeCell ref="C213:E213"/>
    <mergeCell ref="A213:B213"/>
    <mergeCell ref="A202:B202"/>
    <mergeCell ref="C202:E202"/>
    <mergeCell ref="A200:B200"/>
    <mergeCell ref="C200:E200"/>
    <mergeCell ref="A201:B201"/>
    <mergeCell ref="C201:E201"/>
    <mergeCell ref="A198:B198"/>
    <mergeCell ref="C198:E198"/>
    <mergeCell ref="A199:B199"/>
    <mergeCell ref="C199:E199"/>
    <mergeCell ref="A195:B195"/>
    <mergeCell ref="C195:E195"/>
    <mergeCell ref="A174:B174"/>
    <mergeCell ref="C174:E174"/>
    <mergeCell ref="A172:B172"/>
    <mergeCell ref="C172:E172"/>
    <mergeCell ref="A173:B173"/>
    <mergeCell ref="C173:E173"/>
    <mergeCell ref="A170:B170"/>
    <mergeCell ref="C170:E170"/>
    <mergeCell ref="A171:B171"/>
    <mergeCell ref="C171:E171"/>
    <mergeCell ref="A177:B177"/>
    <mergeCell ref="C177:E177"/>
    <mergeCell ref="A178:B178"/>
    <mergeCell ref="C178:E178"/>
    <mergeCell ref="A179:B179"/>
    <mergeCell ref="C179:E179"/>
    <mergeCell ref="A180:B180"/>
    <mergeCell ref="C180:E180"/>
    <mergeCell ref="A194:B194"/>
    <mergeCell ref="A137:B137"/>
    <mergeCell ref="C137:E137"/>
    <mergeCell ref="A143:B143"/>
    <mergeCell ref="C143:E143"/>
    <mergeCell ref="A144:B144"/>
    <mergeCell ref="C144:E144"/>
    <mergeCell ref="A142:B142"/>
    <mergeCell ref="C142:E142"/>
    <mergeCell ref="A141:B141"/>
    <mergeCell ref="C141:E141"/>
    <mergeCell ref="A136:B136"/>
    <mergeCell ref="C136:E136"/>
    <mergeCell ref="A135:B135"/>
    <mergeCell ref="C135:E135"/>
    <mergeCell ref="A133:B133"/>
    <mergeCell ref="C133:E133"/>
    <mergeCell ref="A134:B134"/>
    <mergeCell ref="C134:E134"/>
    <mergeCell ref="A131:B131"/>
    <mergeCell ref="C131:E131"/>
    <mergeCell ref="A132:B132"/>
    <mergeCell ref="C132:E132"/>
    <mergeCell ref="A129:B129"/>
    <mergeCell ref="C129:E129"/>
    <mergeCell ref="A126:B126"/>
    <mergeCell ref="C126:E126"/>
    <mergeCell ref="A127:B127"/>
    <mergeCell ref="C127:E127"/>
    <mergeCell ref="A121:B121"/>
    <mergeCell ref="C121:E121"/>
    <mergeCell ref="A122:B122"/>
    <mergeCell ref="C122:E122"/>
    <mergeCell ref="A125:B125"/>
    <mergeCell ref="C125:E125"/>
    <mergeCell ref="A123:B123"/>
    <mergeCell ref="C123:E123"/>
    <mergeCell ref="A124:B124"/>
    <mergeCell ref="C124:E124"/>
    <mergeCell ref="A120:B120"/>
    <mergeCell ref="C120:E120"/>
    <mergeCell ref="A117:B117"/>
    <mergeCell ref="C117:E117"/>
    <mergeCell ref="A118:B118"/>
    <mergeCell ref="C118:E118"/>
    <mergeCell ref="A115:B115"/>
    <mergeCell ref="C115:E115"/>
    <mergeCell ref="A128:B128"/>
    <mergeCell ref="C128:E128"/>
    <mergeCell ref="A116:B116"/>
    <mergeCell ref="C116:E116"/>
    <mergeCell ref="A114:B114"/>
    <mergeCell ref="C114:E114"/>
    <mergeCell ref="A111:B111"/>
    <mergeCell ref="C111:E111"/>
    <mergeCell ref="A112:B112"/>
    <mergeCell ref="C112:E112"/>
    <mergeCell ref="A108:B108"/>
    <mergeCell ref="C108:E108"/>
    <mergeCell ref="A119:B119"/>
    <mergeCell ref="C119:E119"/>
    <mergeCell ref="A109:B109"/>
    <mergeCell ref="C109:E109"/>
    <mergeCell ref="A106:B106"/>
    <mergeCell ref="C106:E106"/>
    <mergeCell ref="A107:B107"/>
    <mergeCell ref="C107:E107"/>
    <mergeCell ref="A103:B103"/>
    <mergeCell ref="C103:E103"/>
    <mergeCell ref="A105:B105"/>
    <mergeCell ref="C105:E105"/>
    <mergeCell ref="A113:B113"/>
    <mergeCell ref="C113:E113"/>
    <mergeCell ref="A110:B110"/>
    <mergeCell ref="C110:E110"/>
    <mergeCell ref="A101:B101"/>
    <mergeCell ref="C101:E101"/>
    <mergeCell ref="A102:B102"/>
    <mergeCell ref="C102:E102"/>
    <mergeCell ref="A100:B100"/>
    <mergeCell ref="C100:E100"/>
    <mergeCell ref="A98:B98"/>
    <mergeCell ref="C98:E98"/>
    <mergeCell ref="A99:B99"/>
    <mergeCell ref="C99:E99"/>
    <mergeCell ref="A96:B96"/>
    <mergeCell ref="C96:E96"/>
    <mergeCell ref="A97:B97"/>
    <mergeCell ref="C97:E97"/>
    <mergeCell ref="A91:B91"/>
    <mergeCell ref="C91:E91"/>
    <mergeCell ref="A95:B95"/>
    <mergeCell ref="C95:E95"/>
    <mergeCell ref="A89:B89"/>
    <mergeCell ref="C89:E89"/>
    <mergeCell ref="A90:B90"/>
    <mergeCell ref="C90:E90"/>
    <mergeCell ref="A92:B92"/>
    <mergeCell ref="C92:E92"/>
    <mergeCell ref="C93:E93"/>
    <mergeCell ref="A93:B93"/>
    <mergeCell ref="A87:B87"/>
    <mergeCell ref="C87:E87"/>
    <mergeCell ref="A88:B88"/>
    <mergeCell ref="C88:E88"/>
    <mergeCell ref="A85:B85"/>
    <mergeCell ref="C85:E85"/>
    <mergeCell ref="A86:B86"/>
    <mergeCell ref="C86:E86"/>
    <mergeCell ref="A71:B71"/>
    <mergeCell ref="C71:E71"/>
    <mergeCell ref="A72:B72"/>
    <mergeCell ref="C72:E72"/>
    <mergeCell ref="A79:B79"/>
    <mergeCell ref="C79:E79"/>
    <mergeCell ref="A80:B80"/>
    <mergeCell ref="C80:E80"/>
    <mergeCell ref="A81:B81"/>
    <mergeCell ref="C81:E81"/>
    <mergeCell ref="A82:B82"/>
    <mergeCell ref="C82:E82"/>
    <mergeCell ref="A83:B83"/>
    <mergeCell ref="C83:E83"/>
    <mergeCell ref="C74:E74"/>
    <mergeCell ref="C76:E76"/>
    <mergeCell ref="A70:B70"/>
    <mergeCell ref="C70:E70"/>
    <mergeCell ref="C73:E73"/>
    <mergeCell ref="A68:B68"/>
    <mergeCell ref="C68:E68"/>
    <mergeCell ref="A67:B67"/>
    <mergeCell ref="C67:E67"/>
    <mergeCell ref="A66:B66"/>
    <mergeCell ref="C66:E66"/>
    <mergeCell ref="A65:B65"/>
    <mergeCell ref="C65:E65"/>
    <mergeCell ref="A62:B62"/>
    <mergeCell ref="C62:E62"/>
    <mergeCell ref="A63:B63"/>
    <mergeCell ref="C63:E63"/>
    <mergeCell ref="A60:B60"/>
    <mergeCell ref="C60:E60"/>
    <mergeCell ref="A61:B61"/>
    <mergeCell ref="C61:E61"/>
    <mergeCell ref="C64:E64"/>
    <mergeCell ref="A55:B55"/>
    <mergeCell ref="C55:E55"/>
    <mergeCell ref="A57:E57"/>
    <mergeCell ref="A59:B59"/>
    <mergeCell ref="C59:E59"/>
    <mergeCell ref="A54:B54"/>
    <mergeCell ref="C54:E54"/>
    <mergeCell ref="A53:B53"/>
    <mergeCell ref="C53:E53"/>
    <mergeCell ref="A56:H56"/>
    <mergeCell ref="A58:H58"/>
    <mergeCell ref="A50:B50"/>
    <mergeCell ref="C50:E50"/>
    <mergeCell ref="A52:B52"/>
    <mergeCell ref="C52:E52"/>
    <mergeCell ref="A49:B49"/>
    <mergeCell ref="C49:E49"/>
    <mergeCell ref="C51:E51"/>
    <mergeCell ref="A48:B48"/>
    <mergeCell ref="C48:E48"/>
    <mergeCell ref="A47:B47"/>
    <mergeCell ref="C47:E47"/>
    <mergeCell ref="A46:B46"/>
    <mergeCell ref="C46:E46"/>
    <mergeCell ref="A44:B44"/>
    <mergeCell ref="C44:E44"/>
    <mergeCell ref="A45:B45"/>
    <mergeCell ref="C45:E45"/>
    <mergeCell ref="A42:B42"/>
    <mergeCell ref="C42:E42"/>
    <mergeCell ref="A43:B43"/>
    <mergeCell ref="C43:E43"/>
    <mergeCell ref="A39:B39"/>
    <mergeCell ref="C39:E39"/>
    <mergeCell ref="A41:B41"/>
    <mergeCell ref="C41:E41"/>
    <mergeCell ref="A37:B37"/>
    <mergeCell ref="C37:E37"/>
    <mergeCell ref="A38:B38"/>
    <mergeCell ref="C38:E38"/>
    <mergeCell ref="A35:B35"/>
    <mergeCell ref="C35:E35"/>
    <mergeCell ref="A36:B36"/>
    <mergeCell ref="C36:E36"/>
    <mergeCell ref="A33:B33"/>
    <mergeCell ref="C33:E33"/>
    <mergeCell ref="A34:B34"/>
    <mergeCell ref="C34:E34"/>
    <mergeCell ref="A31:B31"/>
    <mergeCell ref="C31:E31"/>
    <mergeCell ref="A32:B32"/>
    <mergeCell ref="C32:E32"/>
    <mergeCell ref="A29:B29"/>
    <mergeCell ref="C29:E29"/>
    <mergeCell ref="A30:B30"/>
    <mergeCell ref="C30:E30"/>
    <mergeCell ref="A27:B27"/>
    <mergeCell ref="C27:E27"/>
    <mergeCell ref="A28:B28"/>
    <mergeCell ref="C28:E28"/>
    <mergeCell ref="A25:B25"/>
    <mergeCell ref="C25:E25"/>
    <mergeCell ref="A26:B26"/>
    <mergeCell ref="C26:E26"/>
    <mergeCell ref="A24:B24"/>
    <mergeCell ref="C24:E24"/>
    <mergeCell ref="A22:B22"/>
    <mergeCell ref="C22:E22"/>
    <mergeCell ref="A23:B23"/>
    <mergeCell ref="C23:E23"/>
    <mergeCell ref="A20:B20"/>
    <mergeCell ref="C20:E20"/>
    <mergeCell ref="A21:B21"/>
    <mergeCell ref="C21:E21"/>
    <mergeCell ref="A18:B18"/>
    <mergeCell ref="C18:E18"/>
    <mergeCell ref="A19:B19"/>
    <mergeCell ref="C19:E19"/>
    <mergeCell ref="A16:B16"/>
    <mergeCell ref="C16:E16"/>
    <mergeCell ref="A17:B17"/>
    <mergeCell ref="C17:E17"/>
    <mergeCell ref="A14:B14"/>
    <mergeCell ref="C14:E14"/>
    <mergeCell ref="A15:B15"/>
    <mergeCell ref="C15:E15"/>
    <mergeCell ref="A12:B12"/>
    <mergeCell ref="C12:E12"/>
    <mergeCell ref="A13:B13"/>
    <mergeCell ref="C13:E13"/>
    <mergeCell ref="A2:G2"/>
    <mergeCell ref="A10:B10"/>
    <mergeCell ref="C10:E10"/>
    <mergeCell ref="A11:B11"/>
    <mergeCell ref="C11:E11"/>
    <mergeCell ref="A7:E7"/>
    <mergeCell ref="A8:B8"/>
    <mergeCell ref="C8:E8"/>
    <mergeCell ref="A9:B9"/>
    <mergeCell ref="C9:E9"/>
    <mergeCell ref="H3:H4"/>
    <mergeCell ref="A6:B6"/>
    <mergeCell ref="C6:E6"/>
    <mergeCell ref="A5:B5"/>
    <mergeCell ref="C5:E5"/>
    <mergeCell ref="A3:B4"/>
    <mergeCell ref="C3:E4"/>
    <mergeCell ref="G3:G4"/>
    <mergeCell ref="F3:F4"/>
    <mergeCell ref="A146:B146"/>
    <mergeCell ref="C146:E146"/>
    <mergeCell ref="A159:B159"/>
    <mergeCell ref="C159:E159"/>
    <mergeCell ref="A270:B270"/>
    <mergeCell ref="C270:E270"/>
    <mergeCell ref="A273:B273"/>
    <mergeCell ref="C273:E273"/>
    <mergeCell ref="A152:B152"/>
    <mergeCell ref="C152:E152"/>
    <mergeCell ref="A153:B153"/>
    <mergeCell ref="C153:E153"/>
    <mergeCell ref="A149:B149"/>
    <mergeCell ref="C149:E149"/>
    <mergeCell ref="A150:B150"/>
    <mergeCell ref="C150:E150"/>
    <mergeCell ref="A151:B151"/>
    <mergeCell ref="C151:E151"/>
    <mergeCell ref="A162:B162"/>
    <mergeCell ref="C162:E162"/>
    <mergeCell ref="A157:B157"/>
    <mergeCell ref="C157:E157"/>
    <mergeCell ref="A158:B158"/>
    <mergeCell ref="C158:E158"/>
    <mergeCell ref="C147:E147"/>
    <mergeCell ref="A156:B156"/>
    <mergeCell ref="C156:E156"/>
    <mergeCell ref="A169:B169"/>
    <mergeCell ref="C169:E169"/>
    <mergeCell ref="A167:B167"/>
    <mergeCell ref="C167:E167"/>
    <mergeCell ref="A168:B168"/>
    <mergeCell ref="C168:E168"/>
    <mergeCell ref="A163:B163"/>
    <mergeCell ref="C163:E163"/>
    <mergeCell ref="A166:B166"/>
    <mergeCell ref="C166:E166"/>
    <mergeCell ref="A164:B164"/>
    <mergeCell ref="C164:E164"/>
    <mergeCell ref="A161:B161"/>
    <mergeCell ref="C161:E161"/>
    <mergeCell ref="A160:B160"/>
    <mergeCell ref="C160:E160"/>
    <mergeCell ref="C165:E165"/>
    <mergeCell ref="A1:H1"/>
    <mergeCell ref="C316:E316"/>
    <mergeCell ref="A317:B317"/>
    <mergeCell ref="C317:E317"/>
    <mergeCell ref="A318:B318"/>
    <mergeCell ref="C318:E318"/>
    <mergeCell ref="A181:B181"/>
    <mergeCell ref="C181:E181"/>
    <mergeCell ref="A182:B182"/>
    <mergeCell ref="C182:E182"/>
    <mergeCell ref="A183:B183"/>
    <mergeCell ref="C183:E183"/>
    <mergeCell ref="A314:B314"/>
    <mergeCell ref="C314:E314"/>
    <mergeCell ref="A197:B197"/>
    <mergeCell ref="C197:E197"/>
    <mergeCell ref="A207:B207"/>
    <mergeCell ref="C207:E207"/>
    <mergeCell ref="A215:B215"/>
    <mergeCell ref="C215:E215"/>
    <mergeCell ref="A211:B211"/>
    <mergeCell ref="C211:E211"/>
    <mergeCell ref="A214:B214"/>
    <mergeCell ref="C214:E214"/>
    <mergeCell ref="M74:O74"/>
    <mergeCell ref="C75:E75"/>
    <mergeCell ref="M76:O76"/>
    <mergeCell ref="B148:H148"/>
    <mergeCell ref="B130:H130"/>
    <mergeCell ref="A190:B190"/>
    <mergeCell ref="C190:E190"/>
    <mergeCell ref="A203:H203"/>
    <mergeCell ref="A253:H253"/>
    <mergeCell ref="A204:B204"/>
    <mergeCell ref="C204:E204"/>
    <mergeCell ref="A210:B210"/>
    <mergeCell ref="C210:E210"/>
    <mergeCell ref="A209:B209"/>
    <mergeCell ref="C209:E209"/>
    <mergeCell ref="A212:B212"/>
    <mergeCell ref="C212:E212"/>
    <mergeCell ref="A208:B208"/>
    <mergeCell ref="C208:E208"/>
    <mergeCell ref="A205:B205"/>
    <mergeCell ref="C205:E205"/>
    <mergeCell ref="A206:B206"/>
    <mergeCell ref="C206:E206"/>
    <mergeCell ref="A147:B147"/>
    <mergeCell ref="A311:B311"/>
    <mergeCell ref="C311:E311"/>
    <mergeCell ref="A312:B312"/>
    <mergeCell ref="C312:E312"/>
    <mergeCell ref="A313:B313"/>
    <mergeCell ref="C313:E313"/>
    <mergeCell ref="C334:E334"/>
    <mergeCell ref="C306:E306"/>
    <mergeCell ref="A307:B307"/>
    <mergeCell ref="C307:E307"/>
    <mergeCell ref="A308:B308"/>
    <mergeCell ref="C308:E308"/>
    <mergeCell ref="A309:B309"/>
    <mergeCell ref="C309:E309"/>
    <mergeCell ref="A310:B310"/>
    <mergeCell ref="C310:E310"/>
    <mergeCell ref="A329:B329"/>
    <mergeCell ref="C329:E329"/>
    <mergeCell ref="A330:B330"/>
    <mergeCell ref="C330:E330"/>
    <mergeCell ref="A327:B327"/>
    <mergeCell ref="C327:E327"/>
    <mergeCell ref="A328:B328"/>
    <mergeCell ref="C328:E32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workbookViewId="0">
      <selection activeCell="E7" sqref="E7"/>
    </sheetView>
  </sheetViews>
  <sheetFormatPr defaultRowHeight="15"/>
  <cols>
    <col min="1" max="1" width="7.42578125" bestFit="1" customWidth="1"/>
    <col min="2" max="2" width="8.42578125" bestFit="1" customWidth="1"/>
    <col min="3" max="6" width="25.28515625" customWidth="1"/>
    <col min="7" max="7" width="0.140625" customWidth="1"/>
    <col min="8" max="8" width="9.140625" hidden="1" customWidth="1"/>
  </cols>
  <sheetData>
    <row r="1" spans="1:8" s="118" customFormat="1" ht="58.5" customHeight="1">
      <c r="A1" s="250" t="s">
        <v>219</v>
      </c>
      <c r="B1" s="250"/>
      <c r="C1" s="250"/>
      <c r="D1" s="250"/>
      <c r="E1" s="250"/>
      <c r="F1" s="250"/>
      <c r="G1" s="250"/>
      <c r="H1" s="250"/>
    </row>
    <row r="2" spans="1:8" ht="18" customHeight="1">
      <c r="A2" s="1"/>
      <c r="B2" s="1"/>
      <c r="C2" s="1"/>
      <c r="D2" s="1"/>
      <c r="E2" s="1"/>
      <c r="F2" s="1"/>
    </row>
    <row r="3" spans="1:8" ht="15.75" customHeight="1">
      <c r="A3" s="251" t="s">
        <v>24</v>
      </c>
      <c r="B3" s="251"/>
      <c r="C3" s="251"/>
      <c r="D3" s="251"/>
      <c r="E3" s="251"/>
      <c r="F3" s="251"/>
    </row>
    <row r="4" spans="1:8" ht="18">
      <c r="A4" s="1"/>
      <c r="B4" s="1"/>
      <c r="C4" s="1"/>
      <c r="D4" s="1"/>
      <c r="E4" s="2"/>
      <c r="F4" s="2"/>
    </row>
    <row r="5" spans="1:8" ht="18" customHeight="1">
      <c r="A5" s="251" t="s">
        <v>52</v>
      </c>
      <c r="B5" s="251"/>
      <c r="C5" s="251"/>
      <c r="D5" s="251"/>
      <c r="E5" s="251"/>
      <c r="F5" s="251"/>
    </row>
    <row r="6" spans="1:8" ht="18">
      <c r="A6" s="1"/>
      <c r="B6" s="1"/>
      <c r="C6" s="1"/>
      <c r="D6" s="1"/>
      <c r="E6" s="2"/>
      <c r="F6" s="2"/>
    </row>
    <row r="7" spans="1:8" ht="25.5">
      <c r="A7" s="15" t="s">
        <v>5</v>
      </c>
      <c r="B7" s="14" t="s">
        <v>6</v>
      </c>
      <c r="C7" s="14" t="s">
        <v>34</v>
      </c>
      <c r="D7" s="81" t="s">
        <v>205</v>
      </c>
      <c r="E7" s="81" t="s">
        <v>217</v>
      </c>
      <c r="F7" s="81" t="s">
        <v>207</v>
      </c>
    </row>
    <row r="8" spans="1:8">
      <c r="A8" s="21"/>
      <c r="B8" s="22"/>
      <c r="C8" s="20" t="s">
        <v>54</v>
      </c>
      <c r="D8" s="21"/>
      <c r="E8" s="21"/>
      <c r="F8" s="21"/>
    </row>
    <row r="9" spans="1:8" ht="25.5">
      <c r="A9" s="5">
        <v>8</v>
      </c>
      <c r="B9" s="5"/>
      <c r="C9" s="5" t="s">
        <v>21</v>
      </c>
      <c r="D9" s="3"/>
      <c r="E9" s="3"/>
      <c r="F9" s="3"/>
    </row>
    <row r="10" spans="1:8">
      <c r="A10" s="5"/>
      <c r="B10" s="10">
        <v>84</v>
      </c>
      <c r="C10" s="10" t="s">
        <v>26</v>
      </c>
      <c r="D10" s="3"/>
      <c r="E10" s="3"/>
      <c r="F10" s="3"/>
    </row>
    <row r="11" spans="1:8">
      <c r="A11" s="5"/>
      <c r="B11" s="10"/>
      <c r="C11" s="23"/>
      <c r="D11" s="3"/>
      <c r="E11" s="3"/>
      <c r="F11" s="3"/>
    </row>
    <row r="12" spans="1:8">
      <c r="A12" s="5"/>
      <c r="B12" s="10"/>
      <c r="C12" s="20" t="s">
        <v>57</v>
      </c>
      <c r="D12" s="3"/>
      <c r="E12" s="3"/>
      <c r="F12" s="3"/>
    </row>
    <row r="13" spans="1:8" ht="25.5">
      <c r="A13" s="8">
        <v>5</v>
      </c>
      <c r="B13" s="9"/>
      <c r="C13" s="17" t="s">
        <v>22</v>
      </c>
      <c r="D13" s="3"/>
      <c r="E13" s="3"/>
      <c r="F13" s="3"/>
    </row>
    <row r="14" spans="1:8" ht="25.5">
      <c r="A14" s="10"/>
      <c r="B14" s="10">
        <v>54</v>
      </c>
      <c r="C14" s="18" t="s">
        <v>27</v>
      </c>
      <c r="D14" s="3"/>
      <c r="E14" s="3"/>
      <c r="F14" s="4"/>
    </row>
    <row r="19" spans="10:10">
      <c r="J19" s="140"/>
    </row>
  </sheetData>
  <mergeCells count="3">
    <mergeCell ref="A3:F3"/>
    <mergeCell ref="A5:F5"/>
    <mergeCell ref="A1:H1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6"/>
  <sheetViews>
    <sheetView workbookViewId="0">
      <selection sqref="A1:H1"/>
    </sheetView>
  </sheetViews>
  <sheetFormatPr defaultRowHeight="15"/>
  <cols>
    <col min="1" max="3" width="25.28515625" customWidth="1"/>
    <col min="4" max="4" width="25" customWidth="1"/>
    <col min="5" max="5" width="0.5703125" hidden="1" customWidth="1"/>
    <col min="6" max="8" width="9.140625" hidden="1" customWidth="1"/>
  </cols>
  <sheetData>
    <row r="1" spans="1:8" s="118" customFormat="1" ht="58.5" customHeight="1">
      <c r="A1" s="250" t="s">
        <v>219</v>
      </c>
      <c r="B1" s="250"/>
      <c r="C1" s="250"/>
      <c r="D1" s="250"/>
      <c r="E1" s="250"/>
      <c r="F1" s="250"/>
      <c r="G1" s="250"/>
      <c r="H1" s="250"/>
    </row>
    <row r="2" spans="1:8" ht="18" customHeight="1">
      <c r="A2" s="16"/>
      <c r="B2" s="16"/>
      <c r="C2" s="16"/>
      <c r="D2" s="16"/>
    </row>
    <row r="3" spans="1:8" ht="15.75" customHeight="1">
      <c r="A3" s="251" t="s">
        <v>24</v>
      </c>
      <c r="B3" s="251"/>
      <c r="C3" s="251"/>
      <c r="D3" s="251"/>
    </row>
    <row r="4" spans="1:8" ht="18">
      <c r="A4" s="16"/>
      <c r="B4" s="16"/>
      <c r="C4" s="2"/>
      <c r="D4" s="2"/>
    </row>
    <row r="5" spans="1:8" ht="18" customHeight="1">
      <c r="A5" s="251" t="s">
        <v>53</v>
      </c>
      <c r="B5" s="251"/>
      <c r="C5" s="251"/>
      <c r="D5" s="251"/>
    </row>
    <row r="6" spans="1:8" ht="18">
      <c r="A6" s="16"/>
      <c r="B6" s="16"/>
      <c r="C6" s="2"/>
      <c r="D6" s="2"/>
    </row>
    <row r="7" spans="1:8" ht="25.5">
      <c r="A7" s="14" t="s">
        <v>45</v>
      </c>
      <c r="B7" s="81" t="s">
        <v>205</v>
      </c>
      <c r="C7" s="81" t="s">
        <v>206</v>
      </c>
      <c r="D7" s="81" t="s">
        <v>207</v>
      </c>
    </row>
    <row r="8" spans="1:8">
      <c r="A8" s="5" t="s">
        <v>54</v>
      </c>
      <c r="B8" s="3"/>
      <c r="C8" s="3"/>
      <c r="D8" s="3"/>
    </row>
    <row r="9" spans="1:8" ht="25.5">
      <c r="A9" s="5" t="s">
        <v>55</v>
      </c>
      <c r="B9" s="3"/>
      <c r="C9" s="3"/>
      <c r="D9" s="3"/>
    </row>
    <row r="10" spans="1:8" ht="25.5">
      <c r="A10" s="12" t="s">
        <v>56</v>
      </c>
      <c r="B10" s="3"/>
      <c r="C10" s="3"/>
      <c r="D10" s="3"/>
    </row>
    <row r="11" spans="1:8">
      <c r="A11" s="12"/>
      <c r="B11" s="3"/>
      <c r="C11" s="3"/>
      <c r="D11" s="3"/>
    </row>
    <row r="12" spans="1:8">
      <c r="A12" s="5" t="s">
        <v>57</v>
      </c>
      <c r="B12" s="3"/>
      <c r="C12" s="3"/>
      <c r="D12" s="3"/>
    </row>
    <row r="13" spans="1:8">
      <c r="A13" s="17" t="s">
        <v>48</v>
      </c>
      <c r="B13" s="3"/>
      <c r="C13" s="3"/>
      <c r="D13" s="3"/>
    </row>
    <row r="14" spans="1:8">
      <c r="A14" s="7" t="s">
        <v>49</v>
      </c>
      <c r="B14" s="3"/>
      <c r="C14" s="3"/>
      <c r="D14" s="4"/>
    </row>
    <row r="15" spans="1:8">
      <c r="A15" s="17" t="s">
        <v>50</v>
      </c>
      <c r="B15" s="3"/>
      <c r="C15" s="3"/>
      <c r="D15" s="4"/>
    </row>
    <row r="16" spans="1:8">
      <c r="A16" s="7" t="s">
        <v>51</v>
      </c>
      <c r="B16" s="3"/>
      <c r="C16" s="3"/>
      <c r="D16" s="4"/>
    </row>
  </sheetData>
  <mergeCells count="3">
    <mergeCell ref="A3:D3"/>
    <mergeCell ref="A5:D5"/>
    <mergeCell ref="A1:H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SAŽETAK</vt:lpstr>
      <vt:lpstr> Račun prihoda i rashoda</vt:lpstr>
      <vt:lpstr>Prihodi i rashodi po izvorim</vt:lpstr>
      <vt:lpstr>Rashodi prema funkcijskoj kl</vt:lpstr>
      <vt:lpstr> POSEBNI DIO 1</vt:lpstr>
      <vt:lpstr>Račun financiranja</vt:lpstr>
      <vt:lpstr>Račun financiranja po izvorima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2023-12-18T11:30:51Z</cp:lastPrinted>
  <dcterms:created xsi:type="dcterms:W3CDTF">2022-08-12T12:51:27Z</dcterms:created>
  <dcterms:modified xsi:type="dcterms:W3CDTF">2025-10-22T07:49:34Z</dcterms:modified>
</cp:coreProperties>
</file>