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1EFFBC6-10E1-4056-B9DB-C958FDAD9C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" sheetId="13" r:id="rId4"/>
    <sheet name="Rashodi prema funkcijskoj kl" sheetId="5" r:id="rId5"/>
    <sheet name=" POSEBNI DIO 1" sheetId="11" r:id="rId6"/>
    <sheet name="Račun financiranja" sheetId="6" r:id="rId7"/>
    <sheet name="Račun financiranja po izvorima" sheetId="9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0" l="1"/>
  <c r="H14" i="10"/>
  <c r="G11" i="10"/>
  <c r="H11" i="10"/>
  <c r="H12" i="10"/>
  <c r="H9" i="10"/>
  <c r="H13" i="10"/>
  <c r="E11" i="3"/>
  <c r="D11" i="3"/>
  <c r="E25" i="3"/>
  <c r="G236" i="11"/>
  <c r="C29" i="13"/>
  <c r="H7" i="11" l="1"/>
  <c r="H93" i="11"/>
  <c r="H100" i="11"/>
  <c r="H94" i="11"/>
  <c r="H95" i="11"/>
  <c r="H57" i="11"/>
  <c r="G57" i="11"/>
  <c r="H58" i="11"/>
  <c r="G58" i="11"/>
  <c r="H59" i="11"/>
  <c r="G59" i="11"/>
  <c r="G60" i="11"/>
  <c r="H60" i="11"/>
  <c r="G68" i="11"/>
  <c r="H68" i="11"/>
  <c r="G151" i="11"/>
  <c r="G152" i="11"/>
  <c r="G162" i="11"/>
  <c r="G155" i="11"/>
  <c r="G129" i="11"/>
  <c r="G92" i="11"/>
  <c r="H328" i="11" l="1"/>
  <c r="H329" i="11"/>
  <c r="H330" i="11"/>
  <c r="H331" i="11"/>
  <c r="H327" i="11"/>
  <c r="H301" i="11"/>
  <c r="G264" i="11"/>
  <c r="G263" i="11"/>
  <c r="G262" i="11" s="1"/>
  <c r="H238" i="11"/>
  <c r="H242" i="11"/>
  <c r="H231" i="11"/>
  <c r="H230" i="11"/>
  <c r="H227" i="11"/>
  <c r="G226" i="11"/>
  <c r="H225" i="11"/>
  <c r="H222" i="11"/>
  <c r="H223" i="11"/>
  <c r="F219" i="11"/>
  <c r="F220" i="11"/>
  <c r="F221" i="11"/>
  <c r="H209" i="11"/>
  <c r="G203" i="11"/>
  <c r="G202" i="11" s="1"/>
  <c r="G210" i="11"/>
  <c r="G211" i="11"/>
  <c r="H169" i="11"/>
  <c r="H132" i="11"/>
  <c r="H136" i="11"/>
  <c r="G93" i="11"/>
  <c r="H74" i="11"/>
  <c r="H73" i="11" s="1"/>
  <c r="H72" i="11" s="1"/>
  <c r="H71" i="11" s="1"/>
  <c r="H70" i="11"/>
  <c r="H69" i="11"/>
  <c r="H62" i="11"/>
  <c r="H63" i="11"/>
  <c r="H61" i="11"/>
  <c r="G73" i="11"/>
  <c r="G72" i="11" s="1"/>
  <c r="G71" i="11" s="1"/>
  <c r="F14" i="3" l="1"/>
  <c r="F11" i="3" s="1"/>
  <c r="F15" i="3"/>
  <c r="F16" i="3"/>
  <c r="F12" i="3"/>
  <c r="F32" i="3" l="1"/>
  <c r="F29" i="3"/>
  <c r="F27" i="3"/>
  <c r="F26" i="3"/>
  <c r="F28" i="3"/>
  <c r="F30" i="3"/>
  <c r="C12" i="13"/>
  <c r="D30" i="13"/>
  <c r="D29" i="13"/>
  <c r="F25" i="3" l="1"/>
  <c r="H326" i="11"/>
  <c r="H308" i="11"/>
  <c r="H307" i="11" s="1"/>
  <c r="G308" i="11"/>
  <c r="G307" i="11" s="1"/>
  <c r="H305" i="11"/>
  <c r="G305" i="11"/>
  <c r="G300" i="11" s="1"/>
  <c r="G299" i="11" s="1"/>
  <c r="H303" i="11"/>
  <c r="G303" i="11"/>
  <c r="G301" i="11"/>
  <c r="H254" i="11"/>
  <c r="H199" i="11"/>
  <c r="G190" i="11"/>
  <c r="H190" i="11"/>
  <c r="H185" i="11" s="1"/>
  <c r="H184" i="11" s="1"/>
  <c r="H156" i="11"/>
  <c r="H157" i="11"/>
  <c r="H164" i="11"/>
  <c r="H165" i="11"/>
  <c r="H166" i="11"/>
  <c r="H167" i="11"/>
  <c r="H163" i="11"/>
  <c r="H158" i="11"/>
  <c r="H159" i="11"/>
  <c r="H160" i="11"/>
  <c r="H161" i="11"/>
  <c r="H143" i="11"/>
  <c r="H142" i="11" s="1"/>
  <c r="H140" i="11"/>
  <c r="H138" i="11" s="1"/>
  <c r="H134" i="11"/>
  <c r="G64" i="11"/>
  <c r="H300" i="11" l="1"/>
  <c r="H299" i="11" s="1"/>
  <c r="H298" i="11" s="1"/>
  <c r="G298" i="11"/>
  <c r="H137" i="11"/>
  <c r="H162" i="11"/>
  <c r="H155" i="11"/>
  <c r="H102" i="11"/>
  <c r="H103" i="11"/>
  <c r="H101" i="11"/>
  <c r="G100" i="11"/>
  <c r="G95" i="11"/>
  <c r="G94" i="11" s="1"/>
  <c r="H113" i="11"/>
  <c r="H114" i="11"/>
  <c r="H115" i="11"/>
  <c r="H112" i="11"/>
  <c r="G111" i="11"/>
  <c r="G38" i="11"/>
  <c r="H39" i="11"/>
  <c r="H33" i="11"/>
  <c r="H34" i="11"/>
  <c r="H35" i="11"/>
  <c r="H36" i="11"/>
  <c r="H32" i="11"/>
  <c r="H24" i="11"/>
  <c r="H25" i="11"/>
  <c r="H26" i="11"/>
  <c r="H27" i="11"/>
  <c r="H28" i="11"/>
  <c r="H29" i="11"/>
  <c r="H30" i="11"/>
  <c r="H23" i="11"/>
  <c r="H17" i="11"/>
  <c r="H18" i="11"/>
  <c r="H19" i="11"/>
  <c r="H20" i="11"/>
  <c r="H21" i="11"/>
  <c r="H16" i="11"/>
  <c r="H13" i="11"/>
  <c r="H64" i="11" l="1"/>
  <c r="H111" i="11"/>
  <c r="D35" i="13" l="1"/>
  <c r="D34" i="13"/>
  <c r="D33" i="13"/>
  <c r="D32" i="13"/>
  <c r="D31" i="13"/>
  <c r="C28" i="13"/>
  <c r="D18" i="13"/>
  <c r="D17" i="13"/>
  <c r="D16" i="13"/>
  <c r="D15" i="13"/>
  <c r="D14" i="13"/>
  <c r="D13" i="13"/>
  <c r="C11" i="13"/>
  <c r="D12" i="13" l="1"/>
  <c r="D28" i="13"/>
  <c r="D11" i="13"/>
  <c r="H332" i="11"/>
  <c r="H318" i="11"/>
  <c r="H317" i="11" s="1"/>
  <c r="H316" i="11" s="1"/>
  <c r="H315" i="11" s="1"/>
  <c r="H297" i="11" s="1"/>
  <c r="H311" i="11"/>
  <c r="H294" i="11"/>
  <c r="H293" i="11" s="1"/>
  <c r="H292" i="11" s="1"/>
  <c r="H291" i="11" s="1"/>
  <c r="H289" i="11"/>
  <c r="H288" i="11" s="1"/>
  <c r="H287" i="11" s="1"/>
  <c r="H286" i="11" s="1"/>
  <c r="H282" i="11"/>
  <c r="H281" i="11" s="1"/>
  <c r="H280" i="11" s="1"/>
  <c r="H279" i="11" s="1"/>
  <c r="H278" i="11" s="1"/>
  <c r="H270" i="11"/>
  <c r="H265" i="11"/>
  <c r="H259" i="11"/>
  <c r="H258" i="11" s="1"/>
  <c r="H257" i="11" s="1"/>
  <c r="H256" i="11" s="1"/>
  <c r="H253" i="11"/>
  <c r="H252" i="11" s="1"/>
  <c r="H251" i="11" s="1"/>
  <c r="H250" i="11" s="1"/>
  <c r="H243" i="11"/>
  <c r="H241" i="11"/>
  <c r="H239" i="11"/>
  <c r="H237" i="11"/>
  <c r="H232" i="11"/>
  <c r="H229" i="11"/>
  <c r="H226" i="11"/>
  <c r="H224" i="11"/>
  <c r="H211" i="11"/>
  <c r="H210" i="11" s="1"/>
  <c r="H208" i="11"/>
  <c r="H206" i="11"/>
  <c r="H204" i="11"/>
  <c r="H198" i="11"/>
  <c r="H197" i="11" s="1"/>
  <c r="H196" i="11" s="1"/>
  <c r="H195" i="11" s="1"/>
  <c r="H194" i="11" s="1"/>
  <c r="H183" i="11" s="1"/>
  <c r="H182" i="11" s="1"/>
  <c r="H168" i="11"/>
  <c r="H152" i="11" s="1"/>
  <c r="H151" i="11" s="1"/>
  <c r="H150" i="11" s="1"/>
  <c r="H135" i="11"/>
  <c r="H133" i="11"/>
  <c r="H131" i="11"/>
  <c r="H104" i="11"/>
  <c r="H99" i="11" s="1"/>
  <c r="H92" i="11" s="1"/>
  <c r="H85" i="11"/>
  <c r="H84" i="11" s="1"/>
  <c r="H83" i="11" s="1"/>
  <c r="H67" i="11"/>
  <c r="H53" i="11"/>
  <c r="H51" i="11"/>
  <c r="H48" i="11"/>
  <c r="H46" i="11"/>
  <c r="H44" i="11"/>
  <c r="H38" i="11"/>
  <c r="H37" i="11" s="1"/>
  <c r="H31" i="11"/>
  <c r="H22" i="11"/>
  <c r="H15" i="11"/>
  <c r="H12" i="11"/>
  <c r="G215" i="11"/>
  <c r="G142" i="11"/>
  <c r="D11" i="5"/>
  <c r="D12" i="5"/>
  <c r="D13" i="5"/>
  <c r="H130" i="11" l="1"/>
  <c r="H129" i="11" s="1"/>
  <c r="H221" i="11"/>
  <c r="H264" i="11"/>
  <c r="H263" i="11" s="1"/>
  <c r="H262" i="11" s="1"/>
  <c r="H249" i="11" s="1"/>
  <c r="H128" i="11"/>
  <c r="H50" i="11"/>
  <c r="H228" i="11"/>
  <c r="H11" i="11"/>
  <c r="H10" i="11" s="1"/>
  <c r="H8" i="11" s="1"/>
  <c r="H203" i="11"/>
  <c r="H202" i="11" s="1"/>
  <c r="H201" i="11" s="1"/>
  <c r="H200" i="11" s="1"/>
  <c r="H43" i="11"/>
  <c r="H325" i="11"/>
  <c r="H324" i="11" s="1"/>
  <c r="H323" i="11" s="1"/>
  <c r="H322" i="11" s="1"/>
  <c r="H321" i="11" s="1"/>
  <c r="H236" i="11"/>
  <c r="H235" i="11" s="1"/>
  <c r="H234" i="11" s="1"/>
  <c r="H285" i="11"/>
  <c r="H42" i="11" l="1"/>
  <c r="H41" i="11" s="1"/>
  <c r="H40" i="11" s="1"/>
  <c r="H77" i="11"/>
  <c r="H82" i="11"/>
  <c r="H56" i="11" s="1"/>
  <c r="H55" i="11" s="1"/>
  <c r="H220" i="11"/>
  <c r="H219" i="11" s="1"/>
  <c r="H218" i="11" s="1"/>
  <c r="H127" i="11"/>
  <c r="H9" i="11"/>
  <c r="E17" i="3"/>
  <c r="F17" i="3"/>
  <c r="G15" i="11" l="1"/>
  <c r="G22" i="11"/>
  <c r="G31" i="11"/>
  <c r="G37" i="11"/>
  <c r="G12" i="11"/>
  <c r="G11" i="11" l="1"/>
  <c r="G10" i="11" s="1"/>
  <c r="G8" i="11" l="1"/>
  <c r="G9" i="11"/>
  <c r="G318" i="11" l="1"/>
  <c r="G317" i="11" s="1"/>
  <c r="G316" i="11" s="1"/>
  <c r="G315" i="11" s="1"/>
  <c r="G297" i="11" s="1"/>
  <c r="G311" i="11" l="1"/>
  <c r="E31" i="3" l="1"/>
  <c r="E24" i="3" s="1"/>
  <c r="F31" i="3"/>
  <c r="F24" i="3" s="1"/>
  <c r="G53" i="11" l="1"/>
  <c r="G51" i="11"/>
  <c r="G48" i="11"/>
  <c r="G46" i="11"/>
  <c r="G44" i="11"/>
  <c r="G99" i="11"/>
  <c r="G67" i="11"/>
  <c r="G85" i="11"/>
  <c r="G84" i="11" s="1"/>
  <c r="G83" i="11" s="1"/>
  <c r="G168" i="11"/>
  <c r="G138" i="11"/>
  <c r="G137" i="11" s="1"/>
  <c r="G135" i="11"/>
  <c r="G133" i="11"/>
  <c r="G131" i="11"/>
  <c r="G198" i="11"/>
  <c r="G197" i="11" s="1"/>
  <c r="G196" i="11" s="1"/>
  <c r="G195" i="11" s="1"/>
  <c r="G194" i="11" s="1"/>
  <c r="G204" i="11"/>
  <c r="G206" i="11"/>
  <c r="G222" i="11"/>
  <c r="G224" i="11"/>
  <c r="G229" i="11"/>
  <c r="G228" i="11" s="1"/>
  <c r="G237" i="11"/>
  <c r="G239" i="11"/>
  <c r="G241" i="11"/>
  <c r="G244" i="11"/>
  <c r="G243" i="11" s="1"/>
  <c r="G270" i="11"/>
  <c r="G265" i="11"/>
  <c r="G259" i="11"/>
  <c r="G258" i="11" s="1"/>
  <c r="G257" i="11" s="1"/>
  <c r="G256" i="11" s="1"/>
  <c r="G253" i="11"/>
  <c r="G252" i="11" s="1"/>
  <c r="G251" i="11" s="1"/>
  <c r="G250" i="11" s="1"/>
  <c r="G282" i="11"/>
  <c r="G281" i="11" s="1"/>
  <c r="G280" i="11" s="1"/>
  <c r="G279" i="11" s="1"/>
  <c r="G278" i="11" s="1"/>
  <c r="G289" i="11"/>
  <c r="G288" i="11" s="1"/>
  <c r="G287" i="11" s="1"/>
  <c r="G286" i="11" s="1"/>
  <c r="G294" i="11"/>
  <c r="G293" i="11" s="1"/>
  <c r="G292" i="11" s="1"/>
  <c r="G291" i="11" s="1"/>
  <c r="G332" i="11"/>
  <c r="G326" i="11"/>
  <c r="G150" i="11" l="1"/>
  <c r="G127" i="11" s="1"/>
  <c r="G325" i="11"/>
  <c r="G324" i="11" s="1"/>
  <c r="G323" i="11" s="1"/>
  <c r="G322" i="11" s="1"/>
  <c r="G321" i="11" s="1"/>
  <c r="G82" i="11"/>
  <c r="G56" i="11" s="1"/>
  <c r="G50" i="11"/>
  <c r="G43" i="11"/>
  <c r="G235" i="11"/>
  <c r="G234" i="11" s="1"/>
  <c r="G130" i="11"/>
  <c r="G128" i="11" s="1"/>
  <c r="G221" i="11"/>
  <c r="G220" i="11" s="1"/>
  <c r="G219" i="11" s="1"/>
  <c r="G285" i="11"/>
  <c r="G55" i="11" l="1"/>
  <c r="G6" i="11" s="1"/>
  <c r="H6" i="11" s="1"/>
  <c r="G249" i="11"/>
  <c r="G201" i="11"/>
  <c r="G200" i="11" s="1"/>
  <c r="G218" i="11"/>
  <c r="G42" i="11"/>
  <c r="G41" i="11" s="1"/>
  <c r="G40" i="11" s="1"/>
  <c r="G7" i="11" s="1"/>
  <c r="F37" i="10" l="1"/>
  <c r="G34" i="10" s="1"/>
  <c r="G37" i="10" s="1"/>
  <c r="H34" i="10" s="1"/>
  <c r="H37" i="10" s="1"/>
  <c r="H21" i="10"/>
  <c r="G21" i="10"/>
  <c r="F21" i="10"/>
  <c r="F11" i="10"/>
  <c r="G8" i="10"/>
  <c r="F8" i="10"/>
  <c r="H22" i="10" l="1"/>
  <c r="H28" i="10" s="1"/>
  <c r="H29" i="10" s="1"/>
  <c r="G22" i="10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<sst xmlns="http://schemas.openxmlformats.org/spreadsheetml/2006/main" count="613" uniqueCount="242">
  <si>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</si>
  <si>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</si>
  <si>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</si>
  <si>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</si>
  <si>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</si>
  <si>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</si>
  <si>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</si>
  <si>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</si>
  <si>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</si>
  <si>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</si>
  <si>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</si>
  <si>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</si>
  <si>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</si>
  <si>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</si>
  <si>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</si>
  <si>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</si>
  <si>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</si>
  <si>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</si>
  <si>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</si>
  <si>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</si>
  <si>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</si>
  <si>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</si>
  <si>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</si>
  <si>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</si>
  <si>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</si>
  <si>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</si>
  <si>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</si>
  <si>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</si>
  <si>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</si>
  <si>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</si>
  <si>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</si>
  <si>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</si>
  <si>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</si>
  <si>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</si>
  <si>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</si>
  <si>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</si>
  <si>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</si>
  <si>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</si>
  <si>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</si>
  <si>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</si>
  <si>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</si>
  <si>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</si>
  <si>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</si>
  <si>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</si>
  <si>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</si>
  <si>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</si>
  <si>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</si>
  <si>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</si>
  <si>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</si>
  <si>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</si>
  <si>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</si>
  <si>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</si>
  <si>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</si>
  <si>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</si>
  <si>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</si>
  <si>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</si>
  <si>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</si>
  <si>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</si>
  <si>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</si>
  <si>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</si>
  <si>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</si>
  <si>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</si>
  <si>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</si>
  <si>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</si>
  <si>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</si>
  <si>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</si>
  <si>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</si>
  <si>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</si>
  <si>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</si>
  <si>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</si>
  <si>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</si>
  <si>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Prihodi od prodaje proizvoda i robe te pruženih usluga</t>
  </si>
  <si>
    <t>Ostali financijski rashodi</t>
  </si>
  <si>
    <t>Račun</t>
  </si>
  <si>
    <t>Vrsta rashoda/ izdataka</t>
  </si>
  <si>
    <t>51378 MONTOVJERNA</t>
  </si>
  <si>
    <t>18054 DECENTRALIZIRANE FUNKCIJE - MINIMALNI FINANCIJSKI STANDARD</t>
  </si>
  <si>
    <t>Aktivnost A18054001</t>
  </si>
  <si>
    <t>MATERIJALNI I FINANCIJSKI RASHODI</t>
  </si>
  <si>
    <t>Potpore za decentralizirane izdatke</t>
  </si>
  <si>
    <t>3</t>
  </si>
  <si>
    <t>32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</si>
  <si>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</si>
  <si>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</si>
  <si>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</si>
  <si>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</si>
  <si>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</si>
  <si>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</si>
  <si>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322</t>
  </si>
  <si>
    <t>Rashodi za materijal i energiju</t>
  </si>
  <si>
    <t>3221</t>
  </si>
  <si>
    <t>Uredski materijal I ostali materijalni rshodi</t>
  </si>
  <si>
    <t>Materijal I sirovine</t>
  </si>
  <si>
    <t>3223</t>
  </si>
  <si>
    <t>Energija</t>
  </si>
  <si>
    <t>Mat. i dijelovi za tekuće i invest. održavanje</t>
  </si>
  <si>
    <t>3225</t>
  </si>
  <si>
    <t>Sitni inventar I autogume</t>
  </si>
  <si>
    <t>3227</t>
  </si>
  <si>
    <t>Službena , radna i zaštitna odjeća</t>
  </si>
  <si>
    <t>323</t>
  </si>
  <si>
    <t>Rashodi za usluge</t>
  </si>
  <si>
    <t>3231</t>
  </si>
  <si>
    <t>Usluge telefona, pošte I prijevoza</t>
  </si>
  <si>
    <t xml:space="preserve">Usluge tekućeg i investicijskog održavanja 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</si>
  <si>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</si>
  <si>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</si>
  <si>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</si>
  <si>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</si>
  <si>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</si>
  <si>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</si>
  <si>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</si>
  <si>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</si>
  <si>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</si>
  <si>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</si>
  <si>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</si>
  <si>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</si>
  <si>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</si>
  <si>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</si>
  <si>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</si>
  <si>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 ostale imovine</t>
  </si>
  <si>
    <t>Reprezentacija</t>
  </si>
  <si>
    <t>3294</t>
  </si>
  <si>
    <t>Članarine I norme</t>
  </si>
  <si>
    <t>Pristojbe I naknade</t>
  </si>
  <si>
    <t>3299</t>
  </si>
  <si>
    <t>34</t>
  </si>
  <si>
    <t>343</t>
  </si>
  <si>
    <t>3431</t>
  </si>
  <si>
    <t>Bankarske usluge I usluge platnog prometa</t>
  </si>
  <si>
    <t>Aktivnost A18054004</t>
  </si>
  <si>
    <t>REDOVNA DJELATNOST OSNOVNOG OBRAZOVANJA</t>
  </si>
  <si>
    <t>Pomoći iz državnog proračuna za plaće te ostale rashode za zaposlene</t>
  </si>
  <si>
    <t>Plaće</t>
  </si>
  <si>
    <t>Plaće za redovan rad</t>
  </si>
  <si>
    <t>Ostali rashodi za zaposlene</t>
  </si>
  <si>
    <t>Obvezni i prev. zdravstveni pregledi zaposlenika</t>
  </si>
  <si>
    <t>Ostale intelektualne usluge</t>
  </si>
  <si>
    <t>Doprinosi za plaće</t>
  </si>
  <si>
    <t xml:space="preserve">Doprinosi za obvezno zdravstveno osiuranje </t>
  </si>
  <si>
    <t xml:space="preserve">Naknada za prijevoz, za rad na terenu I odvojen život </t>
  </si>
  <si>
    <t>18055 DECENTRALIZIRANE FUNKCIJE - IZNAD MINIMALNOG FINANCIJSKOG STANDARDA</t>
  </si>
  <si>
    <t>Aktivnost A18055002</t>
  </si>
  <si>
    <t>OSTALI PROJEKTI U OSNOVNOM ŠKOLSTVU</t>
  </si>
  <si>
    <t>Izvor  11</t>
  </si>
  <si>
    <t>37</t>
  </si>
  <si>
    <t>Naknade građanima i kućanstvima na temelju osiguranja i druge naknade</t>
  </si>
  <si>
    <t>372</t>
  </si>
  <si>
    <t>Ostale naknade građanima i kućanstvima iz proračuna</t>
  </si>
  <si>
    <t>Nagrade građanima I kućanstvima u novcu</t>
  </si>
  <si>
    <t>Donacije I ostali namjenski prihodi proračunskih korisnika</t>
  </si>
  <si>
    <t xml:space="preserve">Plaća </t>
  </si>
  <si>
    <t>Usluge tekućeg i investicijskog održavanja građ. objekata</t>
  </si>
  <si>
    <t>Nagrada građanima I kućanstvima u novcu</t>
  </si>
  <si>
    <t>Nagrada građanima I kućanstvima u naravi</t>
  </si>
  <si>
    <t>Knjige, umjetnička djela I ostale izložbene vrijednosti</t>
  </si>
  <si>
    <t>Knjige</t>
  </si>
  <si>
    <t>Aktivnost A18055006</t>
  </si>
  <si>
    <t>PRODUŽENI BORAVAK</t>
  </si>
  <si>
    <t>Donacije I ostali namjenski prihodi prorač. korisnika (PB)</t>
  </si>
  <si>
    <t>Sitni inventar I auto gume</t>
  </si>
  <si>
    <t>Službena, radna I zaštitnaodjeća I obuća</t>
  </si>
  <si>
    <t>Usluge promidžbe I informiranja</t>
  </si>
  <si>
    <t>Aktivnost A18055021</t>
  </si>
  <si>
    <t>TEKUĆE I INVESTICIJSKO ODRŽAVANJE IZNAD MINIMALNOG STANDARDA</t>
  </si>
  <si>
    <t>Aktivnost A18055023</t>
  </si>
  <si>
    <t>STRUČNO RAZVOJNA SLUŽBA</t>
  </si>
  <si>
    <t>Aktivnost A18055036</t>
  </si>
  <si>
    <t>ASISTENTI U NASTAVI</t>
  </si>
  <si>
    <t>EU fondovi-pomoći</t>
  </si>
  <si>
    <t>Aktivnost A18055037</t>
  </si>
  <si>
    <t>SUFINANCIRANJE ŠKOLSKOG ŠPORTA</t>
  </si>
  <si>
    <t>Donacije I ostali namjenski prihodi prorač. korisnika (ŠŠK)</t>
  </si>
  <si>
    <t>Intelektuslne I osobne usluge</t>
  </si>
  <si>
    <t>Aktivnost A18055039</t>
  </si>
  <si>
    <t>NABAVA ŠKOLSKIH UDŽBENIKA</t>
  </si>
  <si>
    <t xml:space="preserve">Donacije I ostali namjenski prihodi prorač. korisnika </t>
  </si>
  <si>
    <t>Aktivnost A18055040</t>
  </si>
  <si>
    <t>SHEMA ŠKOLSKOG VOĆA</t>
  </si>
  <si>
    <t>18056 KAPITALNO ULAGANJE U ŠKOLSTVO - MINIMALNI FINANCIJSKI STANDARD</t>
  </si>
  <si>
    <t>Aktivnost A18056002</t>
  </si>
  <si>
    <t>ŠKOLSKA OPREMA</t>
  </si>
  <si>
    <t>Postrojenja I oprema</t>
  </si>
  <si>
    <t>Uredska oprema I namještaj</t>
  </si>
  <si>
    <t>Oprema za održavanje I zaštitu</t>
  </si>
  <si>
    <t>Instrumenti , uređaji I strojevi</t>
  </si>
  <si>
    <t>Uređaji, strojevi I oprema za ostale namjene</t>
  </si>
  <si>
    <t>Sufinanciranje cijene prijevoza</t>
  </si>
  <si>
    <t>Tekuće donacije</t>
  </si>
  <si>
    <t>Ostale tekuče donacije</t>
  </si>
  <si>
    <t>Višak/manjak prihoda proračunskih korisnika</t>
  </si>
  <si>
    <t>Materijal i djelovi tekućeg i investiciskog održavanja</t>
  </si>
  <si>
    <t>Intelektualne i osobne usluge</t>
  </si>
  <si>
    <t>Aktivnost A18055043</t>
  </si>
  <si>
    <t>PREHRANA ZA UČENIKE U OSNOVNIM ŠKOLAMA</t>
  </si>
  <si>
    <t>BROJČANA OZNAKA I NAZIV</t>
  </si>
  <si>
    <t>09 OBRAZOVANJE</t>
  </si>
  <si>
    <t>091 Predškolsko I osnovno obrazovanje</t>
  </si>
  <si>
    <t>Vlastiti prihodi proračunskih korisnika</t>
  </si>
  <si>
    <t>Postrojenje I oprema</t>
  </si>
  <si>
    <t>Aktivnost A18055009</t>
  </si>
  <si>
    <t>UČENIČKA NATJECANJA OSNOVNIH ŠKOLA</t>
  </si>
  <si>
    <t>Naknada članovima povjerenstva</t>
  </si>
  <si>
    <t>Deratizacija i dezinsekcija</t>
  </si>
  <si>
    <r>
      <rPr>
        <b/>
        <sz val="14"/>
        <color theme="1"/>
        <rFont val="Times New Roman"/>
        <family val="1"/>
        <charset val="238"/>
      </rPr>
      <t>OSNOVNA ŠKOLA MONTOVJERNA</t>
    </r>
    <r>
      <rPr>
        <sz val="11"/>
        <color theme="1"/>
        <rFont val="Times New Roman"/>
        <family val="1"/>
        <charset val="238"/>
      </rPr>
      <t xml:space="preserve">
Vladka Mačeka 11 | 20 000 Dubrovnik | e-mail: tajnistvo@os-montovjerna-du.skole.hr
Tel: 020/325-587 | OIB: 51168714897 | ŠIFRA: 19-018-010
REPUBLIKA HRVATSKA | DUBROVAČKO-NERETVANSKA ŽUPANIJA | GRAD DUBROVNIK</t>
    </r>
  </si>
  <si>
    <t>TEKUĆI FINANCIJSKI PLAN 2025.</t>
  </si>
  <si>
    <t>POVEĆANJE / SMANJENJE TEKUĆEG PLANA</t>
  </si>
  <si>
    <t>NOVI FINANCIJSKI PLAN 2025.</t>
  </si>
  <si>
    <t>11 Opći prihodi i primici</t>
  </si>
  <si>
    <t>41 Potpore za decentralizirane izdatke</t>
  </si>
  <si>
    <t>59 Pomoći iz državnog proračuna za plaće te ostale rashode za zaposlene</t>
  </si>
  <si>
    <t>Izvor  41</t>
  </si>
  <si>
    <t>Izvor  59</t>
  </si>
  <si>
    <t>Izvor  99</t>
  </si>
  <si>
    <t>Izvor  65</t>
  </si>
  <si>
    <t>Izvor  54</t>
  </si>
  <si>
    <t>Izvor  52</t>
  </si>
  <si>
    <t xml:space="preserve">POVEĆANJE / SMANJENJE </t>
  </si>
  <si>
    <t>Izvor  35</t>
  </si>
  <si>
    <t xml:space="preserve">REBALANS FINANCIJSKOG PLANA PRORAČUNSKOG KORISNIKA JEDINICE LOKALNE I PODRUČNE (REGIONALNE) SAMOUPRAVE 
</t>
  </si>
  <si>
    <t xml:space="preserve">POVEĆANJE/ SMANJENJE </t>
  </si>
  <si>
    <t>OSNOVNO OBRAZOVANJE</t>
  </si>
  <si>
    <t>PRIHODI POSLOVANJA PREMA IZVORIMA FINANCIRANJA</t>
  </si>
  <si>
    <t xml:space="preserve">52 Namjenske tekuće pomoći </t>
  </si>
  <si>
    <t xml:space="preserve">54 EU fondovi - Pomoći </t>
  </si>
  <si>
    <t>65 Donacije i ostali namjenski prihodi</t>
  </si>
  <si>
    <t xml:space="preserve">  43 Ostali prihodi za posebne namjene</t>
  </si>
  <si>
    <t xml:space="preserve">  52 Ostale pomoći</t>
  </si>
  <si>
    <t>RASHODI POSLOVANJA PREMA IZVORIMA FINANCIRANJA</t>
  </si>
  <si>
    <t>59 Pomoći iz dr.pr.za plaće te ostale rashode za zaposlene</t>
  </si>
  <si>
    <t>65 Donacije</t>
  </si>
  <si>
    <t>X</t>
  </si>
  <si>
    <t>Sportska I glazbena oprema</t>
  </si>
  <si>
    <t>99 Višak /manjak prihoda proračunskih   korisnika</t>
  </si>
  <si>
    <t xml:space="preserve">URBROJ: 2117-1-131-02-25-1 </t>
  </si>
  <si>
    <t>ostale usluge</t>
  </si>
  <si>
    <t>Ostale tekuče donacije u naravi</t>
  </si>
  <si>
    <t>Usluge platnog prometa</t>
  </si>
  <si>
    <t>sitan iventar</t>
  </si>
  <si>
    <t>,</t>
  </si>
  <si>
    <t>KLASA: 400-01/25-01/22</t>
  </si>
  <si>
    <t>TEHNIČKI REBALANS FINANCIJSKOG PLANA ZA 2025.GODINU
Dubrovnik, 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</si>
</sst>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ptos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8">
    <xf numFmtId="0" fontId="0" fillId="0" borderId="0"/>
    <xf numFmtId="0" fontId="6" fillId="0" borderId="0"/>
    <xf numFmtId="0" fontId="19" fillId="0" borderId="0"/>
    <xf numFmtId="0" fontId="3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0" fontId="23" fillId="8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7" borderId="0" applyNumberFormat="0" applyBorder="0" applyAlignment="0" applyProtection="0"/>
    <xf numFmtId="0" fontId="22" fillId="0" borderId="0"/>
    <xf numFmtId="0" fontId="21" fillId="5" borderId="6" applyNumberFormat="0" applyAlignment="0" applyProtection="0"/>
    <xf numFmtId="44" fontId="20" fillId="0" borderId="0" applyFont="0" applyFill="0" applyBorder="0" applyAlignment="0" applyProtection="0"/>
    <xf numFmtId="0" fontId="29" fillId="9" borderId="9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38" fillId="0" borderId="0" xfId="0" applyFont="1"/>
    <xf numFmtId="4" fontId="39" fillId="0" borderId="0" xfId="0" applyNumberFormat="1" applyFont="1"/>
    <xf numFmtId="4" fontId="40" fillId="2" borderId="3" xfId="2" applyNumberFormat="1" applyFont="1" applyFill="1" applyBorder="1" applyAlignment="1" applyProtection="1">
      <alignment horizontal="right" vertical="center" wrapText="1"/>
    </xf>
    <xf numFmtId="4" fontId="40" fillId="2" borderId="3" xfId="2" applyNumberFormat="1" applyFont="1" applyFill="1" applyBorder="1" applyAlignment="1" applyProtection="1">
      <alignment horizontal="center" vertical="center" wrapText="1"/>
    </xf>
    <xf numFmtId="4" fontId="39" fillId="0" borderId="0" xfId="0" applyNumberFormat="1" applyFont="1" applyAlignment="1">
      <alignment horizontal="right"/>
    </xf>
    <xf numFmtId="4" fontId="42" fillId="0" borderId="0" xfId="0" applyNumberFormat="1" applyFont="1" applyFill="1" applyBorder="1" applyAlignment="1" applyProtection="1">
      <alignment horizontal="center" vertical="center" wrapText="1"/>
    </xf>
    <xf numFmtId="4" fontId="43" fillId="0" borderId="0" xfId="0" applyNumberFormat="1" applyFont="1" applyFill="1" applyBorder="1" applyAlignment="1" applyProtection="1">
      <alignment vertical="center" wrapText="1"/>
    </xf>
    <xf numFmtId="4" fontId="43" fillId="2" borderId="3" xfId="0" applyNumberFormat="1" applyFont="1" applyFill="1" applyBorder="1" applyAlignment="1">
      <alignment horizontal="right"/>
    </xf>
    <xf numFmtId="4" fontId="4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36" fillId="0" borderId="0" xfId="0" applyNumberFormat="1" applyFont="1"/>
    <xf numFmtId="4" fontId="45" fillId="0" borderId="0" xfId="0" applyNumberFormat="1" applyFont="1" applyFill="1" applyBorder="1" applyAlignment="1" applyProtection="1">
      <alignment horizontal="center" vertical="center" wrapText="1"/>
    </xf>
    <xf numFmtId="4" fontId="46" fillId="0" borderId="0" xfId="0" applyNumberFormat="1" applyFont="1"/>
    <xf numFmtId="4" fontId="44" fillId="0" borderId="5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34" fillId="2" borderId="4" xfId="2" applyNumberFormat="1" applyFont="1" applyFill="1" applyBorder="1" applyAlignment="1" applyProtection="1">
      <alignment horizontal="right" vertical="center" wrapText="1"/>
    </xf>
    <xf numFmtId="4" fontId="34" fillId="2" borderId="3" xfId="2" applyNumberFormat="1" applyFont="1" applyFill="1" applyBorder="1" applyAlignment="1" applyProtection="1">
      <alignment horizontal="right" vertical="center" wrapText="1"/>
    </xf>
    <xf numFmtId="0" fontId="48" fillId="0" borderId="0" xfId="0" applyFont="1"/>
    <xf numFmtId="4" fontId="50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4" fontId="4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13" borderId="3" xfId="0" applyNumberFormat="1" applyFont="1" applyFill="1" applyBorder="1" applyAlignment="1" applyProtection="1">
      <alignment horizontal="center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4" fontId="34" fillId="2" borderId="9" xfId="15" applyNumberFormat="1" applyFont="1" applyFill="1" applyAlignment="1" applyProtection="1">
      <alignment horizontal="right" vertical="center" wrapText="1"/>
    </xf>
    <xf numFmtId="4" fontId="32" fillId="2" borderId="9" xfId="15" applyNumberFormat="1" applyFont="1" applyFill="1" applyAlignment="1" applyProtection="1">
      <alignment horizontal="right" vertical="center" wrapText="1"/>
    </xf>
    <xf numFmtId="4" fontId="34" fillId="2" borderId="3" xfId="17" applyNumberFormat="1" applyFont="1" applyFill="1" applyBorder="1" applyAlignment="1" applyProtection="1">
      <alignment horizontal="right" vertical="center" wrapText="1"/>
    </xf>
    <xf numFmtId="4" fontId="34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5" applyNumberFormat="1" applyFont="1" applyFill="1" applyBorder="1" applyAlignment="1" applyProtection="1">
      <alignment horizontal="right" vertical="center" wrapText="1"/>
    </xf>
    <xf numFmtId="4" fontId="32" fillId="2" borderId="29" xfId="15" applyNumberFormat="1" applyFont="1" applyFill="1" applyBorder="1" applyAlignment="1" applyProtection="1">
      <alignment horizontal="right" vertical="center" wrapText="1"/>
    </xf>
    <xf numFmtId="4" fontId="34" fillId="2" borderId="4" xfId="15" applyNumberFormat="1" applyFont="1" applyFill="1" applyBorder="1" applyAlignment="1" applyProtection="1">
      <alignment horizontal="right" vertical="center" wrapText="1"/>
    </xf>
    <xf numFmtId="0" fontId="11" fillId="2" borderId="2" xfId="16" applyNumberFormat="1" applyFont="1" applyFill="1" applyBorder="1" applyAlignment="1" applyProtection="1">
      <alignment horizontal="left" vertical="center" wrapText="1"/>
    </xf>
    <xf numFmtId="0" fontId="11" fillId="2" borderId="4" xfId="16" applyNumberFormat="1" applyFont="1" applyFill="1" applyBorder="1" applyAlignment="1" applyProtection="1">
      <alignment horizontal="left" vertical="center" wrapText="1"/>
    </xf>
    <xf numFmtId="4" fontId="34" fillId="2" borderId="3" xfId="15" applyNumberFormat="1" applyFont="1" applyFill="1" applyBorder="1" applyAlignment="1" applyProtection="1">
      <alignment horizontal="right" vertical="center" wrapText="1"/>
    </xf>
    <xf numFmtId="4" fontId="34" fillId="2" borderId="4" xfId="17" applyNumberFormat="1" applyFont="1" applyFill="1" applyBorder="1" applyAlignment="1" applyProtection="1">
      <alignment horizontal="right" vertical="center" wrapText="1"/>
    </xf>
    <xf numFmtId="4" fontId="34" fillId="2" borderId="4" xfId="16" applyNumberFormat="1" applyFont="1" applyFill="1" applyBorder="1" applyAlignment="1" applyProtection="1">
      <alignment horizontal="right" vertical="center" wrapText="1"/>
    </xf>
    <xf numFmtId="4" fontId="34" fillId="2" borderId="0" xfId="15" applyNumberFormat="1" applyFont="1" applyFill="1" applyBorder="1" applyAlignment="1" applyProtection="1">
      <alignment horizontal="right" vertical="center" wrapText="1"/>
    </xf>
    <xf numFmtId="4" fontId="34" fillId="2" borderId="28" xfId="15" applyNumberFormat="1" applyFont="1" applyFill="1" applyBorder="1" applyAlignment="1" applyProtection="1">
      <alignment horizontal="right" vertical="center" wrapText="1"/>
    </xf>
    <xf numFmtId="0" fontId="29" fillId="14" borderId="35" xfId="19" applyNumberFormat="1" applyBorder="1" applyAlignment="1" applyProtection="1">
      <alignment horizontal="center" vertical="center" wrapText="1"/>
    </xf>
    <xf numFmtId="0" fontId="29" fillId="14" borderId="36" xfId="19" applyNumberFormat="1" applyBorder="1" applyAlignment="1" applyProtection="1">
      <alignment horizontal="center" vertical="center" wrapText="1"/>
    </xf>
    <xf numFmtId="4" fontId="29" fillId="12" borderId="3" xfId="18" applyNumberFormat="1" applyBorder="1" applyAlignment="1" applyProtection="1">
      <alignment horizontal="center" vertical="center" wrapText="1"/>
    </xf>
    <xf numFmtId="4" fontId="6" fillId="2" borderId="9" xfId="15" applyNumberFormat="1" applyFont="1" applyFill="1" applyAlignment="1">
      <alignment horizontal="right"/>
    </xf>
    <xf numFmtId="0" fontId="8" fillId="2" borderId="9" xfId="15" applyFont="1" applyFill="1" applyAlignment="1">
      <alignment horizontal="left" vertical="center"/>
    </xf>
    <xf numFmtId="0" fontId="8" fillId="2" borderId="9" xfId="15" applyNumberFormat="1" applyFont="1" applyFill="1" applyAlignment="1" applyProtection="1">
      <alignment horizontal="left" vertical="center"/>
    </xf>
    <xf numFmtId="0" fontId="8" fillId="2" borderId="9" xfId="15" applyNumberFormat="1" applyFont="1" applyFill="1" applyAlignment="1" applyProtection="1">
      <alignment vertical="center" wrapText="1"/>
    </xf>
    <xf numFmtId="4" fontId="8" fillId="2" borderId="1" xfId="0" quotePrefix="1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/>
    </xf>
    <xf numFmtId="0" fontId="46" fillId="2" borderId="0" xfId="0" applyFont="1" applyFill="1"/>
    <xf numFmtId="4" fontId="46" fillId="2" borderId="0" xfId="0" applyNumberFormat="1" applyFont="1" applyFill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wrapText="1"/>
    </xf>
    <xf numFmtId="4" fontId="16" fillId="2" borderId="0" xfId="0" applyNumberFormat="1" applyFont="1" applyFill="1" applyAlignment="1">
      <alignment wrapText="1"/>
    </xf>
    <xf numFmtId="4" fontId="8" fillId="2" borderId="3" xfId="0" applyNumberFormat="1" applyFont="1" applyFill="1" applyBorder="1" applyAlignment="1">
      <alignment horizontal="right"/>
    </xf>
    <xf numFmtId="0" fontId="17" fillId="2" borderId="0" xfId="0" quotePrefix="1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4" fontId="6" fillId="2" borderId="0" xfId="0" applyNumberFormat="1" applyFont="1" applyFill="1" applyBorder="1" applyAlignment="1" applyProtection="1"/>
    <xf numFmtId="0" fontId="55" fillId="0" borderId="0" xfId="0" applyFont="1" applyAlignment="1">
      <alignment horizontal="left" vertical="center" indent="5"/>
    </xf>
    <xf numFmtId="0" fontId="0" fillId="0" borderId="0" xfId="0" applyFont="1"/>
    <xf numFmtId="0" fontId="1" fillId="2" borderId="0" xfId="0" applyFont="1" applyFill="1"/>
    <xf numFmtId="0" fontId="29" fillId="2" borderId="3" xfId="15" applyNumberFormat="1" applyFill="1" applyBorder="1" applyAlignment="1" applyProtection="1">
      <alignment horizontal="left" vertical="center" wrapText="1"/>
    </xf>
    <xf numFmtId="4" fontId="29" fillId="2" borderId="38" xfId="15" applyNumberFormat="1" applyFill="1" applyBorder="1" applyAlignment="1">
      <alignment horizontal="right"/>
    </xf>
    <xf numFmtId="4" fontId="29" fillId="2" borderId="3" xfId="15" applyNumberFormat="1" applyFill="1" applyBorder="1" applyAlignment="1">
      <alignment horizontal="right"/>
    </xf>
    <xf numFmtId="0" fontId="29" fillId="2" borderId="38" xfId="15" applyNumberFormat="1" applyFill="1" applyBorder="1" applyAlignment="1" applyProtection="1">
      <alignment horizontal="left" vertical="center" wrapText="1"/>
    </xf>
    <xf numFmtId="4" fontId="21" fillId="17" borderId="3" xfId="13" applyNumberFormat="1" applyFill="1" applyBorder="1" applyAlignment="1">
      <alignment horizontal="right"/>
    </xf>
    <xf numFmtId="0" fontId="21" fillId="17" borderId="39" xfId="13" applyFill="1" applyBorder="1" applyAlignment="1">
      <alignment horizontal="left" vertical="center"/>
    </xf>
    <xf numFmtId="0" fontId="21" fillId="17" borderId="40" xfId="13" applyNumberFormat="1" applyFill="1" applyBorder="1" applyAlignment="1" applyProtection="1">
      <alignment vertical="center" wrapText="1"/>
    </xf>
    <xf numFmtId="0" fontId="21" fillId="17" borderId="3" xfId="13" applyNumberFormat="1" applyFill="1" applyBorder="1" applyAlignment="1" applyProtection="1">
      <alignment horizontal="left" vertical="center"/>
    </xf>
    <xf numFmtId="4" fontId="21" fillId="17" borderId="40" xfId="13" applyNumberForma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left" vertical="center" wrapText="1"/>
    </xf>
    <xf numFmtId="4" fontId="44" fillId="2" borderId="3" xfId="15" applyNumberFormat="1" applyFont="1" applyFill="1" applyBorder="1" applyAlignment="1" applyProtection="1">
      <alignment horizontal="right" vertical="center" wrapText="1"/>
    </xf>
    <xf numFmtId="0" fontId="8" fillId="2" borderId="41" xfId="15" applyNumberFormat="1" applyFont="1" applyFill="1" applyBorder="1" applyAlignment="1" applyProtection="1">
      <alignment horizontal="left" vertical="center" wrapText="1"/>
    </xf>
    <xf numFmtId="4" fontId="44" fillId="2" borderId="43" xfId="15" applyNumberFormat="1" applyFont="1" applyFill="1" applyBorder="1" applyAlignment="1" applyProtection="1">
      <alignment horizontal="right" vertical="center" wrapText="1"/>
    </xf>
    <xf numFmtId="4" fontId="6" fillId="2" borderId="3" xfId="15" applyNumberFormat="1" applyFont="1" applyFill="1" applyBorder="1" applyAlignment="1">
      <alignment horizontal="right"/>
    </xf>
    <xf numFmtId="4" fontId="6" fillId="2" borderId="44" xfId="15" applyNumberFormat="1" applyFon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center" vertical="center" wrapText="1"/>
    </xf>
    <xf numFmtId="0" fontId="8" fillId="2" borderId="42" xfId="15" applyNumberFormat="1" applyFont="1" applyFill="1" applyBorder="1" applyAlignment="1" applyProtection="1">
      <alignment horizontal="left" vertical="center" wrapText="1"/>
    </xf>
    <xf numFmtId="0" fontId="1" fillId="2" borderId="45" xfId="15" applyNumberFormat="1" applyFont="1" applyFill="1" applyBorder="1" applyAlignment="1" applyProtection="1">
      <alignment horizontal="center" vertical="center" wrapText="1"/>
    </xf>
    <xf numFmtId="0" fontId="8" fillId="2" borderId="3" xfId="15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9" fillId="2" borderId="0" xfId="19" applyFill="1"/>
    <xf numFmtId="4" fontId="0" fillId="12" borderId="3" xfId="18" applyNumberFormat="1" applyFont="1" applyBorder="1" applyAlignment="1" applyProtection="1">
      <alignment horizontal="center" vertical="center" wrapText="1"/>
    </xf>
    <xf numFmtId="4" fontId="29" fillId="2" borderId="4" xfId="19" applyNumberFormat="1" applyFill="1" applyBorder="1" applyAlignment="1" applyProtection="1">
      <alignment horizontal="right" vertical="center" wrapText="1"/>
    </xf>
    <xf numFmtId="4" fontId="29" fillId="15" borderId="3" xfId="20" applyNumberFormat="1" applyBorder="1" applyAlignment="1" applyProtection="1">
      <alignment horizontal="right" vertical="center" wrapText="1"/>
    </xf>
    <xf numFmtId="4" fontId="29" fillId="2" borderId="3" xfId="18" applyNumberFormat="1" applyFill="1" applyBorder="1" applyAlignment="1" applyProtection="1">
      <alignment horizontal="right" vertical="center" wrapText="1"/>
    </xf>
    <xf numFmtId="0" fontId="0" fillId="2" borderId="0" xfId="0" applyFill="1"/>
    <xf numFmtId="0" fontId="48" fillId="2" borderId="0" xfId="0" applyFont="1" applyFill="1"/>
    <xf numFmtId="0" fontId="49" fillId="2" borderId="0" xfId="0" applyFont="1" applyFill="1"/>
    <xf numFmtId="0" fontId="41" fillId="0" borderId="0" xfId="0" applyFont="1"/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1" fillId="2" borderId="3" xfId="21" applyNumberFormat="1" applyFont="1" applyFill="1" applyBorder="1" applyAlignment="1" applyProtection="1">
      <alignment horizontal="left" vertical="center" wrapText="1"/>
    </xf>
    <xf numFmtId="0" fontId="54" fillId="2" borderId="3" xfId="15" applyNumberFormat="1" applyFont="1" applyFill="1" applyBorder="1" applyAlignment="1" applyProtection="1">
      <alignment vertical="center" wrapText="1"/>
    </xf>
    <xf numFmtId="0" fontId="53" fillId="2" borderId="3" xfId="0" quotePrefix="1" applyFont="1" applyFill="1" applyBorder="1" applyAlignment="1">
      <alignment horizontal="left" vertical="center"/>
    </xf>
    <xf numFmtId="0" fontId="53" fillId="2" borderId="3" xfId="0" quotePrefix="1" applyFont="1" applyFill="1" applyBorder="1" applyAlignment="1">
      <alignment horizontal="left" vertical="center" wrapText="1"/>
    </xf>
    <xf numFmtId="0" fontId="54" fillId="9" borderId="9" xfId="15" applyNumberFormat="1" applyFont="1" applyAlignment="1" applyProtection="1">
      <alignment horizontal="left" vertical="center" wrapText="1"/>
    </xf>
    <xf numFmtId="3" fontId="43" fillId="9" borderId="9" xfId="15" applyNumberFormat="1" applyFont="1" applyAlignment="1">
      <alignment horizontal="right"/>
    </xf>
    <xf numFmtId="3" fontId="43" fillId="2" borderId="3" xfId="0" applyNumberFormat="1" applyFont="1" applyFill="1" applyBorder="1" applyAlignment="1">
      <alignment horizontal="right"/>
    </xf>
    <xf numFmtId="0" fontId="54" fillId="0" borderId="3" xfId="0" applyNumberFormat="1" applyFont="1" applyFill="1" applyBorder="1" applyAlignment="1" applyProtection="1">
      <alignment horizontal="left" vertical="center" wrapText="1"/>
    </xf>
    <xf numFmtId="0" fontId="59" fillId="0" borderId="0" xfId="0" applyFont="1"/>
    <xf numFmtId="0" fontId="54" fillId="2" borderId="31" xfId="15" applyNumberFormat="1" applyFont="1" applyFill="1" applyBorder="1" applyAlignment="1" applyProtection="1">
      <alignment vertical="center" wrapText="1"/>
    </xf>
    <xf numFmtId="0" fontId="41" fillId="0" borderId="0" xfId="0" quotePrefix="1" applyFont="1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4" fontId="54" fillId="2" borderId="3" xfId="15" applyNumberFormat="1" applyFont="1" applyFill="1" applyBorder="1" applyAlignment="1" applyProtection="1">
      <alignment horizontal="right" vertical="center" wrapText="1"/>
    </xf>
    <xf numFmtId="4" fontId="60" fillId="2" borderId="3" xfId="0" applyNumberFormat="1" applyFont="1" applyFill="1" applyBorder="1" applyAlignment="1">
      <alignment horizontal="right" vertical="center"/>
    </xf>
    <xf numFmtId="4" fontId="54" fillId="2" borderId="3" xfId="15" applyNumberFormat="1" applyFont="1" applyFill="1" applyBorder="1" applyAlignment="1">
      <alignment horizontal="right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61" fillId="0" borderId="0" xfId="0" applyFont="1"/>
    <xf numFmtId="4" fontId="29" fillId="11" borderId="3" xfId="17" applyNumberFormat="1" applyBorder="1" applyAlignment="1" applyProtection="1">
      <alignment horizontal="right" vertical="center" wrapText="1"/>
    </xf>
    <xf numFmtId="4" fontId="29" fillId="19" borderId="3" xfId="23" applyNumberFormat="1" applyBorder="1" applyAlignment="1" applyProtection="1">
      <alignment horizontal="right" vertical="center" wrapText="1"/>
    </xf>
    <xf numFmtId="4" fontId="32" fillId="2" borderId="30" xfId="15" applyNumberFormat="1" applyFont="1" applyFill="1" applyBorder="1" applyAlignment="1" applyProtection="1">
      <alignment horizontal="right" vertical="center" wrapText="1"/>
    </xf>
    <xf numFmtId="4" fontId="32" fillId="2" borderId="4" xfId="15" applyNumberFormat="1" applyFont="1" applyFill="1" applyBorder="1" applyAlignment="1" applyProtection="1">
      <alignment horizontal="right" vertical="center" wrapText="1"/>
    </xf>
    <xf numFmtId="4" fontId="61" fillId="19" borderId="3" xfId="23" applyNumberFormat="1" applyFont="1" applyBorder="1" applyAlignment="1" applyProtection="1">
      <alignment horizontal="right" vertical="center" wrapText="1"/>
    </xf>
    <xf numFmtId="4" fontId="61" fillId="11" borderId="3" xfId="17" applyNumberFormat="1" applyFont="1" applyBorder="1" applyAlignment="1" applyProtection="1">
      <alignment horizontal="right" vertical="center" wrapText="1"/>
    </xf>
    <xf numFmtId="0" fontId="61" fillId="2" borderId="0" xfId="0" applyFont="1" applyFill="1"/>
    <xf numFmtId="0" fontId="0" fillId="0" borderId="5" xfId="0" applyBorder="1"/>
    <xf numFmtId="4" fontId="29" fillId="18" borderId="3" xfId="22" applyNumberFormat="1" applyBorder="1" applyAlignment="1" applyProtection="1">
      <alignment horizontal="right" vertical="center" wrapText="1"/>
    </xf>
    <xf numFmtId="0" fontId="33" fillId="2" borderId="1" xfId="2" applyNumberFormat="1" applyFont="1" applyFill="1" applyBorder="1" applyAlignment="1" applyProtection="1">
      <alignment horizontal="center" vertical="center" wrapText="1"/>
    </xf>
    <xf numFmtId="0" fontId="33" fillId="2" borderId="2" xfId="2" applyNumberFormat="1" applyFont="1" applyFill="1" applyBorder="1" applyAlignment="1" applyProtection="1">
      <alignment horizontal="center" vertical="center" wrapText="1"/>
    </xf>
    <xf numFmtId="0" fontId="33" fillId="2" borderId="4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3" xfId="0" applyBorder="1"/>
    <xf numFmtId="4" fontId="32" fillId="2" borderId="42" xfId="15" applyNumberFormat="1" applyFont="1" applyFill="1" applyBorder="1" applyAlignment="1" applyProtection="1">
      <alignment horizontal="right" vertical="center" wrapText="1"/>
    </xf>
    <xf numFmtId="4" fontId="32" fillId="2" borderId="44" xfId="15" applyNumberFormat="1" applyFont="1" applyFill="1" applyBorder="1" applyAlignment="1" applyProtection="1">
      <alignment horizontal="right" vertical="center" wrapText="1"/>
    </xf>
    <xf numFmtId="4" fontId="32" fillId="2" borderId="47" xfId="15" applyNumberFormat="1" applyFont="1" applyFill="1" applyBorder="1" applyAlignment="1" applyProtection="1">
      <alignment horizontal="right" vertical="center" wrapText="1"/>
    </xf>
    <xf numFmtId="4" fontId="29" fillId="20" borderId="4" xfId="24" applyNumberFormat="1" applyBorder="1" applyAlignment="1" applyProtection="1">
      <alignment horizontal="right" vertical="center" wrapText="1"/>
    </xf>
    <xf numFmtId="4" fontId="0" fillId="0" borderId="3" xfId="0" applyNumberFormat="1" applyBorder="1"/>
    <xf numFmtId="0" fontId="61" fillId="11" borderId="1" xfId="17" applyNumberFormat="1" applyFont="1" applyBorder="1" applyAlignment="1" applyProtection="1">
      <alignment horizontal="left" vertical="center" wrapText="1"/>
    </xf>
    <xf numFmtId="0" fontId="61" fillId="11" borderId="4" xfId="17" applyNumberFormat="1" applyFont="1" applyBorder="1" applyAlignment="1" applyProtection="1">
      <alignment horizontal="left" vertical="center" wrapText="1"/>
    </xf>
    <xf numFmtId="0" fontId="61" fillId="0" borderId="0" xfId="0" applyFont="1" applyAlignment="1">
      <alignment horizontal="left"/>
    </xf>
    <xf numFmtId="4" fontId="32" fillId="2" borderId="3" xfId="2" applyNumberFormat="1" applyFont="1" applyFill="1" applyBorder="1" applyAlignment="1" applyProtection="1">
      <alignment horizontal="right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4" fontId="29" fillId="21" borderId="3" xfId="25" applyNumberFormat="1" applyBorder="1" applyAlignment="1" applyProtection="1">
      <alignment horizontal="right" vertical="center" wrapText="1"/>
    </xf>
    <xf numFmtId="4" fontId="29" fillId="15" borderId="4" xfId="20" applyNumberFormat="1" applyBorder="1" applyAlignment="1" applyProtection="1">
      <alignment horizontal="right" vertical="center" wrapText="1"/>
    </xf>
    <xf numFmtId="4" fontId="29" fillId="18" borderId="4" xfId="22" applyNumberFormat="1" applyBorder="1" applyAlignment="1" applyProtection="1">
      <alignment horizontal="right" vertical="center" wrapText="1"/>
    </xf>
    <xf numFmtId="4" fontId="32" fillId="2" borderId="4" xfId="16" applyNumberFormat="1" applyFont="1" applyFill="1" applyBorder="1" applyAlignment="1" applyProtection="1">
      <alignment horizontal="right" vertical="center" wrapText="1"/>
    </xf>
    <xf numFmtId="0" fontId="49" fillId="0" borderId="0" xfId="0" applyFont="1"/>
    <xf numFmtId="4" fontId="32" fillId="2" borderId="28" xfId="15" applyNumberFormat="1" applyFont="1" applyFill="1" applyBorder="1" applyAlignment="1" applyProtection="1">
      <alignment horizontal="right" vertical="center" wrapText="1"/>
    </xf>
    <xf numFmtId="4" fontId="32" fillId="2" borderId="4" xfId="17" applyNumberFormat="1" applyFont="1" applyFill="1" applyBorder="1" applyAlignment="1" applyProtection="1">
      <alignment horizontal="right" vertical="center" wrapText="1"/>
    </xf>
    <xf numFmtId="4" fontId="29" fillId="20" borderId="3" xfId="24" applyNumberFormat="1" applyBorder="1" applyAlignment="1" applyProtection="1">
      <alignment horizontal="right" vertical="center" wrapText="1"/>
    </xf>
    <xf numFmtId="4" fontId="58" fillId="0" borderId="0" xfId="0" applyNumberFormat="1" applyFont="1" applyFill="1" applyBorder="1" applyAlignment="1" applyProtection="1">
      <alignment vertical="center" wrapText="1"/>
    </xf>
    <xf numFmtId="4" fontId="0" fillId="14" borderId="36" xfId="19" applyNumberFormat="1" applyFont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vertical="center" wrapText="1"/>
    </xf>
    <xf numFmtId="4" fontId="43" fillId="9" borderId="9" xfId="15" applyNumberFormat="1" applyFont="1" applyAlignment="1">
      <alignment horizontal="right"/>
    </xf>
    <xf numFmtId="4" fontId="43" fillId="2" borderId="3" xfId="0" applyNumberFormat="1" applyFont="1" applyFill="1" applyBorder="1" applyAlignment="1" applyProtection="1">
      <alignment horizontal="right" wrapText="1"/>
    </xf>
    <xf numFmtId="4" fontId="61" fillId="0" borderId="3" xfId="0" applyNumberFormat="1" applyFont="1" applyBorder="1"/>
    <xf numFmtId="4" fontId="29" fillId="14" borderId="37" xfId="19" applyNumberFormat="1" applyBorder="1" applyAlignment="1" applyProtection="1">
      <alignment horizontal="center" vertical="center" wrapText="1"/>
    </xf>
    <xf numFmtId="0" fontId="0" fillId="0" borderId="0" xfId="0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0" fontId="38" fillId="0" borderId="0" xfId="0" applyFont="1" applyAlignment="1">
      <alignment vertical="center"/>
    </xf>
    <xf numFmtId="0" fontId="63" fillId="0" borderId="0" xfId="0" applyFont="1"/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0" fillId="0" borderId="0" xfId="0"/>
    <xf numFmtId="4" fontId="61" fillId="0" borderId="0" xfId="0" applyNumberFormat="1" applyFont="1"/>
    <xf numFmtId="4" fontId="34" fillId="2" borderId="47" xfId="15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5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5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46" xfId="15" applyNumberFormat="1" applyFont="1" applyFill="1" applyBorder="1" applyAlignment="1" applyProtection="1">
      <alignment horizontal="left" vertical="center" wrapText="1"/>
    </xf>
    <xf numFmtId="0" fontId="33" fillId="2" borderId="30" xfId="15" applyNumberFormat="1" applyFont="1" applyFill="1" applyBorder="1" applyAlignment="1" applyProtection="1">
      <alignment horizontal="left" vertical="center" wrapText="1"/>
    </xf>
    <xf numFmtId="0" fontId="33" fillId="2" borderId="1" xfId="15" applyNumberFormat="1" applyFont="1" applyFill="1" applyBorder="1" applyAlignment="1" applyProtection="1">
      <alignment horizontal="left" vertical="center" wrapText="1"/>
    </xf>
    <xf numFmtId="0" fontId="33" fillId="2" borderId="2" xfId="15" applyNumberFormat="1" applyFont="1" applyFill="1" applyBorder="1" applyAlignment="1" applyProtection="1">
      <alignment horizontal="left" vertical="center" wrapText="1"/>
    </xf>
    <xf numFmtId="0" fontId="33" fillId="2" borderId="4" xfId="15" applyNumberFormat="1" applyFont="1" applyFill="1" applyBorder="1" applyAlignment="1" applyProtection="1">
      <alignment horizontal="left" vertical="center" wrapText="1"/>
    </xf>
    <xf numFmtId="0" fontId="34" fillId="2" borderId="3" xfId="2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0" fillId="2" borderId="47" xfId="15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0" fillId="2" borderId="9" xfId="15" applyNumberFormat="1" applyFont="1" applyFill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3" xfId="16" applyNumberFormat="1" applyFont="1" applyFill="1" applyBorder="1" applyAlignment="1" applyProtection="1">
      <alignment horizontal="left" vertical="center" wrapText="1"/>
    </xf>
    <xf numFmtId="0" fontId="30" fillId="2" borderId="31" xfId="15" applyNumberFormat="1" applyFont="1" applyFill="1" applyBorder="1" applyAlignment="1" applyProtection="1">
      <alignment horizontal="left" vertical="center" wrapText="1"/>
    </xf>
    <xf numFmtId="0" fontId="30" fillId="2" borderId="24" xfId="15" applyNumberFormat="1" applyFont="1" applyFill="1" applyBorder="1" applyAlignment="1" applyProtection="1">
      <alignment horizontal="left" vertical="center" wrapText="1"/>
    </xf>
    <xf numFmtId="0" fontId="30" fillId="2" borderId="15" xfId="15" applyNumberFormat="1" applyFont="1" applyFill="1" applyBorder="1" applyAlignment="1" applyProtection="1">
      <alignment horizontal="left" vertical="center" wrapText="1"/>
    </xf>
    <xf numFmtId="0" fontId="30" fillId="2" borderId="16" xfId="15" applyNumberFormat="1" applyFont="1" applyFill="1" applyBorder="1" applyAlignment="1" applyProtection="1">
      <alignment horizontal="left" vertical="center" wrapText="1"/>
    </xf>
    <xf numFmtId="0" fontId="29" fillId="19" borderId="3" xfId="23" applyNumberFormat="1" applyBorder="1" applyAlignment="1" applyProtection="1">
      <alignment horizontal="left" vertical="center" wrapText="1"/>
    </xf>
    <xf numFmtId="0" fontId="29" fillId="18" borderId="3" xfId="22" applyNumberFormat="1" applyBorder="1" applyAlignment="1" applyProtection="1">
      <alignment horizontal="left" vertical="center" wrapText="1"/>
    </xf>
    <xf numFmtId="0" fontId="29" fillId="11" borderId="3" xfId="17" applyNumberFormat="1" applyBorder="1" applyAlignment="1" applyProtection="1">
      <alignment horizontal="left" vertical="center" wrapText="1"/>
    </xf>
    <xf numFmtId="0" fontId="30" fillId="2" borderId="25" xfId="15" applyNumberFormat="1" applyFont="1" applyFill="1" applyBorder="1" applyAlignment="1" applyProtection="1">
      <alignment horizontal="left" vertical="center" wrapText="1"/>
    </xf>
    <xf numFmtId="0" fontId="30" fillId="2" borderId="23" xfId="15" applyNumberFormat="1" applyFont="1" applyFill="1" applyBorder="1" applyAlignment="1" applyProtection="1">
      <alignment horizontal="left" vertical="center" wrapText="1"/>
    </xf>
    <xf numFmtId="0" fontId="30" fillId="2" borderId="2" xfId="15" applyNumberFormat="1" applyFont="1" applyFill="1" applyBorder="1" applyAlignment="1" applyProtection="1">
      <alignment horizontal="left" vertical="center" wrapText="1"/>
    </xf>
    <xf numFmtId="0" fontId="29" fillId="15" borderId="3" xfId="20" applyNumberFormat="1" applyBorder="1" applyAlignment="1" applyProtection="1">
      <alignment horizontal="left" vertical="center" wrapText="1"/>
    </xf>
    <xf numFmtId="0" fontId="29" fillId="19" borderId="1" xfId="23" applyNumberFormat="1" applyBorder="1" applyAlignment="1" applyProtection="1">
      <alignment horizontal="left" vertical="center" wrapText="1"/>
    </xf>
    <xf numFmtId="0" fontId="29" fillId="19" borderId="4" xfId="23" applyNumberFormat="1" applyBorder="1" applyAlignment="1" applyProtection="1">
      <alignment horizontal="left" vertical="center" wrapText="1"/>
    </xf>
    <xf numFmtId="0" fontId="29" fillId="19" borderId="2" xfId="23" applyNumberFormat="1" applyBorder="1" applyAlignment="1" applyProtection="1">
      <alignment horizontal="left" vertical="center" wrapText="1"/>
    </xf>
    <xf numFmtId="0" fontId="31" fillId="2" borderId="1" xfId="17" applyNumberFormat="1" applyFont="1" applyFill="1" applyBorder="1" applyAlignment="1" applyProtection="1">
      <alignment horizontal="left" vertical="center" wrapText="1"/>
    </xf>
    <xf numFmtId="0" fontId="31" fillId="2" borderId="4" xfId="17" applyNumberFormat="1" applyFont="1" applyFill="1" applyBorder="1" applyAlignment="1" applyProtection="1">
      <alignment horizontal="left" vertical="center" wrapText="1"/>
    </xf>
    <xf numFmtId="0" fontId="31" fillId="2" borderId="2" xfId="17" applyNumberFormat="1" applyFont="1" applyFill="1" applyBorder="1" applyAlignment="1" applyProtection="1">
      <alignment horizontal="left" vertical="center" wrapText="1"/>
    </xf>
    <xf numFmtId="0" fontId="31" fillId="2" borderId="3" xfId="17" applyNumberFormat="1" applyFont="1" applyFill="1" applyBorder="1" applyAlignment="1" applyProtection="1">
      <alignment horizontal="left" vertical="center" wrapText="1"/>
    </xf>
    <xf numFmtId="0" fontId="29" fillId="18" borderId="1" xfId="22" applyNumberFormat="1" applyBorder="1" applyAlignment="1" applyProtection="1">
      <alignment horizontal="left" vertical="center" wrapText="1"/>
    </xf>
    <xf numFmtId="0" fontId="29" fillId="18" borderId="4" xfId="22" applyNumberFormat="1" applyBorder="1" applyAlignment="1" applyProtection="1">
      <alignment horizontal="left" vertical="center" wrapText="1"/>
    </xf>
    <xf numFmtId="0" fontId="29" fillId="18" borderId="2" xfId="22" applyNumberFormat="1" applyBorder="1" applyAlignment="1" applyProtection="1">
      <alignment horizontal="left" vertical="center" wrapText="1"/>
    </xf>
    <xf numFmtId="0" fontId="32" fillId="2" borderId="1" xfId="17" applyNumberFormat="1" applyFont="1" applyFill="1" applyBorder="1" applyAlignment="1" applyProtection="1">
      <alignment horizontal="left" vertical="center" wrapText="1"/>
    </xf>
    <xf numFmtId="0" fontId="32" fillId="2" borderId="4" xfId="17" applyNumberFormat="1" applyFont="1" applyFill="1" applyBorder="1" applyAlignment="1" applyProtection="1">
      <alignment horizontal="left" vertical="center" wrapText="1"/>
    </xf>
    <xf numFmtId="0" fontId="32" fillId="2" borderId="2" xfId="17" applyNumberFormat="1" applyFont="1" applyFill="1" applyBorder="1" applyAlignment="1" applyProtection="1">
      <alignment horizontal="left" vertical="center" wrapText="1"/>
    </xf>
    <xf numFmtId="0" fontId="32" fillId="2" borderId="1" xfId="16" applyNumberFormat="1" applyFont="1" applyFill="1" applyBorder="1" applyAlignment="1" applyProtection="1">
      <alignment horizontal="left" vertical="center" wrapText="1"/>
    </xf>
    <xf numFmtId="0" fontId="32" fillId="2" borderId="4" xfId="16" applyNumberFormat="1" applyFont="1" applyFill="1" applyBorder="1" applyAlignment="1" applyProtection="1">
      <alignment horizontal="left" vertical="center" wrapText="1"/>
    </xf>
    <xf numFmtId="0" fontId="32" fillId="2" borderId="2" xfId="16" applyNumberFormat="1" applyFont="1" applyFill="1" applyBorder="1" applyAlignment="1" applyProtection="1">
      <alignment horizontal="left" vertical="center" wrapText="1"/>
    </xf>
    <xf numFmtId="0" fontId="32" fillId="2" borderId="25" xfId="15" applyNumberFormat="1" applyFont="1" applyFill="1" applyBorder="1" applyAlignment="1" applyProtection="1">
      <alignment horizontal="left" vertical="center" wrapText="1"/>
    </xf>
    <xf numFmtId="0" fontId="32" fillId="2" borderId="4" xfId="15" applyNumberFormat="1" applyFont="1" applyFill="1" applyBorder="1" applyAlignment="1" applyProtection="1">
      <alignment horizontal="left" vertical="center" wrapText="1"/>
    </xf>
    <xf numFmtId="0" fontId="32" fillId="2" borderId="1" xfId="15" applyNumberFormat="1" applyFont="1" applyFill="1" applyBorder="1" applyAlignment="1" applyProtection="1">
      <alignment horizontal="left" vertical="center" wrapText="1"/>
    </xf>
    <xf numFmtId="0" fontId="32" fillId="2" borderId="2" xfId="15" applyNumberFormat="1" applyFont="1" applyFill="1" applyBorder="1" applyAlignment="1" applyProtection="1">
      <alignment horizontal="left" vertical="center" wrapText="1"/>
    </xf>
    <xf numFmtId="0" fontId="29" fillId="2" borderId="3" xfId="18" applyNumberFormat="1" applyFill="1" applyBorder="1" applyAlignment="1" applyProtection="1">
      <alignment horizontal="left" vertical="center" wrapText="1"/>
    </xf>
    <xf numFmtId="0" fontId="29" fillId="20" borderId="3" xfId="24" applyNumberFormat="1" applyBorder="1" applyAlignment="1" applyProtection="1">
      <alignment horizontal="left" vertical="center" wrapText="1"/>
    </xf>
    <xf numFmtId="0" fontId="32" fillId="2" borderId="15" xfId="15" applyNumberFormat="1" applyFont="1" applyFill="1" applyBorder="1" applyAlignment="1" applyProtection="1">
      <alignment horizontal="left" vertical="center" wrapText="1"/>
    </xf>
    <xf numFmtId="0" fontId="32" fillId="2" borderId="16" xfId="15" applyNumberFormat="1" applyFont="1" applyFill="1" applyBorder="1" applyAlignment="1" applyProtection="1">
      <alignment horizontal="left" vertical="center" wrapText="1"/>
    </xf>
    <xf numFmtId="0" fontId="32" fillId="2" borderId="24" xfId="15" applyNumberFormat="1" applyFont="1" applyFill="1" applyBorder="1" applyAlignment="1" applyProtection="1">
      <alignment horizontal="left" vertical="center" wrapText="1"/>
    </xf>
    <xf numFmtId="0" fontId="32" fillId="2" borderId="9" xfId="15" applyNumberFormat="1" applyFont="1" applyFill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32" fillId="2" borderId="3" xfId="16" applyNumberFormat="1" applyFont="1" applyFill="1" applyBorder="1" applyAlignment="1" applyProtection="1">
      <alignment horizontal="left" vertical="center" wrapText="1"/>
    </xf>
    <xf numFmtId="0" fontId="32" fillId="2" borderId="3" xfId="17" applyNumberFormat="1" applyFont="1" applyFill="1" applyBorder="1" applyAlignment="1" applyProtection="1">
      <alignment horizontal="left" vertical="center" wrapText="1"/>
    </xf>
    <xf numFmtId="0" fontId="32" fillId="2" borderId="23" xfId="15" applyNumberFormat="1" applyFont="1" applyFill="1" applyBorder="1" applyAlignment="1" applyProtection="1">
      <alignment horizontal="left" vertical="center" wrapText="1"/>
    </xf>
    <xf numFmtId="0" fontId="29" fillId="15" borderId="1" xfId="20" applyNumberFormat="1" applyBorder="1" applyAlignment="1" applyProtection="1">
      <alignment horizontal="left" vertical="center" wrapText="1"/>
    </xf>
    <xf numFmtId="0" fontId="29" fillId="15" borderId="4" xfId="20" applyNumberFormat="1" applyBorder="1" applyAlignment="1" applyProtection="1">
      <alignment horizontal="left" vertical="center" wrapText="1"/>
    </xf>
    <xf numFmtId="0" fontId="29" fillId="15" borderId="2" xfId="20" applyNumberFormat="1" applyBorder="1" applyAlignment="1" applyProtection="1">
      <alignment horizontal="left" vertical="center" wrapText="1"/>
    </xf>
    <xf numFmtId="0" fontId="32" fillId="2" borderId="1" xfId="2" applyNumberFormat="1" applyFont="1" applyFill="1" applyBorder="1" applyAlignment="1" applyProtection="1">
      <alignment horizontal="center" vertical="center" wrapText="1"/>
    </xf>
    <xf numFmtId="0" fontId="32" fillId="2" borderId="2" xfId="2" applyNumberFormat="1" applyFont="1" applyFill="1" applyBorder="1" applyAlignment="1" applyProtection="1">
      <alignment horizontal="center" vertical="center" wrapText="1"/>
    </xf>
    <xf numFmtId="0" fontId="32" fillId="2" borderId="4" xfId="2" applyNumberFormat="1" applyFont="1" applyFill="1" applyBorder="1" applyAlignment="1" applyProtection="1">
      <alignment horizontal="center" vertical="center" wrapText="1"/>
    </xf>
    <xf numFmtId="0" fontId="32" fillId="2" borderId="1" xfId="2" applyNumberFormat="1" applyFont="1" applyFill="1" applyBorder="1" applyAlignment="1" applyProtection="1">
      <alignment horizontal="left" vertical="center" wrapText="1"/>
    </xf>
    <xf numFmtId="0" fontId="32" fillId="2" borderId="4" xfId="2" applyNumberFormat="1" applyFont="1" applyFill="1" applyBorder="1" applyAlignment="1" applyProtection="1">
      <alignment horizontal="left" vertical="center" wrapText="1"/>
    </xf>
    <xf numFmtId="0" fontId="29" fillId="2" borderId="1" xfId="18" applyNumberFormat="1" applyFill="1" applyBorder="1" applyAlignment="1" applyProtection="1">
      <alignment horizontal="left" vertical="center" wrapText="1"/>
    </xf>
    <xf numFmtId="0" fontId="29" fillId="2" borderId="4" xfId="18" applyNumberFormat="1" applyFill="1" applyBorder="1" applyAlignment="1" applyProtection="1">
      <alignment horizontal="left" vertical="center" wrapText="1"/>
    </xf>
    <xf numFmtId="0" fontId="29" fillId="2" borderId="2" xfId="18" applyNumberForma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29" fillId="21" borderId="3" xfId="25" applyNumberFormat="1" applyBorder="1" applyAlignment="1" applyProtection="1">
      <alignment horizontal="left" vertical="center" wrapText="1"/>
    </xf>
    <xf numFmtId="0" fontId="31" fillId="2" borderId="9" xfId="15" applyNumberFormat="1" applyFont="1" applyFill="1" applyAlignment="1" applyProtection="1">
      <alignment horizontal="left" vertical="center" wrapText="1"/>
    </xf>
    <xf numFmtId="0" fontId="30" fillId="2" borderId="20" xfId="15" applyNumberFormat="1" applyFont="1" applyFill="1" applyBorder="1" applyAlignment="1" applyProtection="1">
      <alignment horizontal="left" vertical="center" wrapText="1"/>
    </xf>
    <xf numFmtId="0" fontId="30" fillId="2" borderId="21" xfId="15" applyNumberFormat="1" applyFont="1" applyFill="1" applyBorder="1" applyAlignment="1" applyProtection="1">
      <alignment horizontal="left" vertical="center" wrapText="1"/>
    </xf>
    <xf numFmtId="0" fontId="30" fillId="2" borderId="22" xfId="15" applyNumberFormat="1" applyFont="1" applyFill="1" applyBorder="1" applyAlignment="1" applyProtection="1">
      <alignment horizontal="left" vertical="center" wrapText="1"/>
    </xf>
    <xf numFmtId="0" fontId="61" fillId="11" borderId="3" xfId="17" applyNumberFormat="1" applyFont="1" applyBorder="1" applyAlignment="1" applyProtection="1">
      <alignment horizontal="left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2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1" fillId="19" borderId="3" xfId="23" applyNumberFormat="1" applyFont="1" applyBorder="1" applyAlignment="1" applyProtection="1">
      <alignment horizontal="left" vertical="center" wrapText="1"/>
    </xf>
    <xf numFmtId="0" fontId="29" fillId="20" borderId="1" xfId="24" applyNumberFormat="1" applyBorder="1" applyAlignment="1" applyProtection="1">
      <alignment horizontal="left" vertical="center" wrapText="1"/>
    </xf>
    <xf numFmtId="0" fontId="29" fillId="20" borderId="2" xfId="24" applyNumberFormat="1" applyBorder="1" applyAlignment="1" applyProtection="1">
      <alignment horizontal="left" vertical="center" wrapText="1"/>
    </xf>
    <xf numFmtId="0" fontId="29" fillId="20" borderId="4" xfId="24" applyNumberFormat="1" applyBorder="1" applyAlignment="1" applyProtection="1">
      <alignment horizontal="left" vertical="center" wrapText="1"/>
    </xf>
    <xf numFmtId="0" fontId="11" fillId="2" borderId="3" xfId="16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30" fillId="2" borderId="17" xfId="15" applyNumberFormat="1" applyFont="1" applyFill="1" applyBorder="1" applyAlignment="1" applyProtection="1">
      <alignment horizontal="left" vertical="center" wrapText="1"/>
    </xf>
    <xf numFmtId="0" fontId="30" fillId="2" borderId="18" xfId="15" applyNumberFormat="1" applyFont="1" applyFill="1" applyBorder="1" applyAlignment="1" applyProtection="1">
      <alignment horizontal="left" vertical="center" wrapText="1"/>
    </xf>
    <xf numFmtId="0" fontId="30" fillId="2" borderId="19" xfId="15" applyNumberFormat="1" applyFont="1" applyFill="1" applyBorder="1" applyAlignment="1" applyProtection="1">
      <alignment horizontal="left" vertical="center" wrapText="1"/>
    </xf>
    <xf numFmtId="0" fontId="30" fillId="2" borderId="41" xfId="15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29" fillId="2" borderId="1" xfId="19" applyNumberFormat="1" applyFill="1" applyBorder="1" applyAlignment="1" applyProtection="1">
      <alignment horizontal="left" vertical="center" wrapText="1"/>
    </xf>
    <xf numFmtId="0" fontId="29" fillId="2" borderId="2" xfId="19" applyNumberFormat="1" applyFill="1" applyBorder="1" applyAlignment="1" applyProtection="1">
      <alignment horizontal="left" vertical="center" wrapText="1"/>
    </xf>
    <xf numFmtId="0" fontId="29" fillId="2" borderId="4" xfId="19" applyNumberFormat="1" applyFill="1" applyBorder="1" applyAlignment="1" applyProtection="1">
      <alignment horizontal="left" vertical="center" wrapText="1"/>
    </xf>
    <xf numFmtId="4" fontId="47" fillId="12" borderId="26" xfId="18" applyNumberFormat="1" applyFont="1" applyBorder="1" applyAlignment="1" applyProtection="1">
      <alignment horizontal="center" vertical="center" wrapText="1"/>
    </xf>
    <xf numFmtId="4" fontId="47" fillId="12" borderId="27" xfId="18" applyNumberFormat="1" applyFont="1" applyBorder="1" applyAlignment="1" applyProtection="1">
      <alignment horizontal="center" vertical="center" wrapText="1"/>
    </xf>
    <xf numFmtId="0" fontId="0" fillId="15" borderId="3" xfId="20" applyNumberFormat="1" applyFont="1" applyBorder="1" applyAlignment="1" applyProtection="1">
      <alignment horizontal="left" vertical="center" wrapText="1"/>
    </xf>
    <xf numFmtId="0" fontId="31" fillId="2" borderId="3" xfId="2" applyNumberFormat="1" applyFont="1" applyFill="1" applyBorder="1" applyAlignment="1" applyProtection="1">
      <alignment horizontal="center" vertical="center" wrapText="1"/>
    </xf>
    <xf numFmtId="0" fontId="14" fillId="12" borderId="3" xfId="18" applyNumberFormat="1" applyFont="1" applyBorder="1" applyAlignment="1" applyProtection="1">
      <alignment horizontal="left" vertical="center" wrapText="1"/>
    </xf>
    <xf numFmtId="0" fontId="14" fillId="12" borderId="10" xfId="18" applyNumberFormat="1" applyFont="1" applyBorder="1" applyAlignment="1" applyProtection="1">
      <alignment horizontal="center" vertical="center" wrapText="1"/>
    </xf>
    <xf numFmtId="0" fontId="14" fillId="12" borderId="11" xfId="18" applyNumberFormat="1" applyFont="1" applyBorder="1" applyAlignment="1" applyProtection="1">
      <alignment horizontal="center" vertical="center" wrapText="1"/>
    </xf>
    <xf numFmtId="0" fontId="14" fillId="12" borderId="12" xfId="18" applyNumberFormat="1" applyFont="1" applyBorder="1" applyAlignment="1" applyProtection="1">
      <alignment horizontal="center" vertical="center" wrapText="1"/>
    </xf>
    <xf numFmtId="0" fontId="14" fillId="12" borderId="13" xfId="18" applyNumberFormat="1" applyFont="1" applyBorder="1" applyAlignment="1" applyProtection="1">
      <alignment horizontal="center" vertical="center" wrapText="1"/>
    </xf>
    <xf numFmtId="0" fontId="14" fillId="12" borderId="5" xfId="18" applyNumberFormat="1" applyFont="1" applyBorder="1" applyAlignment="1" applyProtection="1">
      <alignment horizontal="center" vertical="center" wrapText="1"/>
    </xf>
    <xf numFmtId="0" fontId="14" fillId="12" borderId="14" xfId="18" applyNumberFormat="1" applyFont="1" applyBorder="1" applyAlignment="1" applyProtection="1">
      <alignment horizontal="center" vertical="center" wrapText="1"/>
    </xf>
    <xf numFmtId="0" fontId="30" fillId="2" borderId="4" xfId="15" applyNumberFormat="1" applyFont="1" applyFill="1" applyBorder="1" applyAlignment="1" applyProtection="1">
      <alignment horizontal="left" vertical="center" wrapText="1"/>
    </xf>
    <xf numFmtId="0" fontId="30" fillId="2" borderId="1" xfId="15" applyNumberFormat="1" applyFont="1" applyFill="1" applyBorder="1" applyAlignment="1" applyProtection="1">
      <alignment horizontal="left" vertical="center" wrapText="1"/>
    </xf>
    <xf numFmtId="0" fontId="62" fillId="2" borderId="1" xfId="16" applyNumberFormat="1" applyFont="1" applyFill="1" applyBorder="1" applyAlignment="1" applyProtection="1">
      <alignment horizontal="left" vertical="center" wrapText="1"/>
    </xf>
    <xf numFmtId="0" fontId="62" fillId="2" borderId="4" xfId="16" applyNumberFormat="1" applyFont="1" applyFill="1" applyBorder="1" applyAlignment="1" applyProtection="1">
      <alignment horizontal="left" vertical="center" wrapText="1"/>
    </xf>
    <xf numFmtId="0" fontId="62" fillId="2" borderId="1" xfId="16" applyNumberFormat="1" applyFont="1" applyFill="1" applyBorder="1" applyAlignment="1" applyProtection="1">
      <alignment horizontal="center" vertical="center" wrapText="1"/>
    </xf>
    <xf numFmtId="0" fontId="62" fillId="2" borderId="2" xfId="16" applyNumberFormat="1" applyFont="1" applyFill="1" applyBorder="1" applyAlignment="1" applyProtection="1">
      <alignment horizontal="center" vertical="center" wrapText="1"/>
    </xf>
    <xf numFmtId="0" fontId="62" fillId="2" borderId="4" xfId="16" applyNumberFormat="1" applyFont="1" applyFill="1" applyBorder="1" applyAlignment="1" applyProtection="1">
      <alignment horizontal="center" vertical="center" wrapText="1"/>
    </xf>
    <xf numFmtId="0" fontId="29" fillId="11" borderId="1" xfId="17" applyNumberFormat="1" applyBorder="1" applyAlignment="1" applyProtection="1">
      <alignment horizontal="left" vertical="center" wrapText="1"/>
    </xf>
    <xf numFmtId="0" fontId="29" fillId="11" borderId="4" xfId="17" applyNumberFormat="1" applyBorder="1" applyAlignment="1" applyProtection="1">
      <alignment horizontal="left" vertical="center" wrapText="1"/>
    </xf>
    <xf numFmtId="0" fontId="29" fillId="11" borderId="2" xfId="17" applyNumberFormat="1" applyBorder="1" applyAlignment="1" applyProtection="1">
      <alignment horizontal="left" vertical="center" wrapText="1"/>
    </xf>
  </cellXfs>
  <cellStyles count="28">
    <cellStyle name="20% - Accent1" xfId="25" builtinId="30"/>
    <cellStyle name="20% - Accent2" xfId="16" builtinId="34"/>
    <cellStyle name="20% - Accent5" xfId="17" builtinId="46"/>
    <cellStyle name="40% - Accent1" xfId="22" builtinId="31"/>
    <cellStyle name="40% - Accent2" xfId="21" builtinId="35"/>
    <cellStyle name="40% - Accent3" xfId="18" builtinId="39"/>
    <cellStyle name="40% - Accent5" xfId="23" builtinId="47"/>
    <cellStyle name="60% - Accent1" xfId="20" builtinId="32"/>
    <cellStyle name="60% - Accent3" xfId="19" builtinId="40"/>
    <cellStyle name="60% - Accent5" xfId="24" builtinId="48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7" xr:uid="{00000000-0005-0000-0000-000010000000}"/>
    <cellStyle name="Valuta 2 3" xfId="2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workbookViewId="0"/>
  </sheetViews>
  <sheetFormatPr defaultRowHeight="15"/>
  <cols>
    <col min="3" max="3" width="19.7109375" customWidth="1"/>
    <col min="4" max="4" width="14" customWidth="1"/>
    <col min="5" max="5" width="13.85546875" customWidth="1"/>
    <col min="6" max="6" width="38.140625" customWidth="1"/>
    <col min="7" max="7" width="0.140625" customWidth="1"/>
    <col min="8" max="8" width="9.140625" hidden="1" customWidth="1"/>
  </cols>
  <sheetData>
    <row r="2" spans="1:8" ht="15.75" thickBot="1"/>
    <row r="3" spans="1:8" ht="94.5" customHeight="1" thickBot="1">
      <c r="A3" s="233" t="s">
        <v>204</v>
      </c>
      <c r="B3" s="234"/>
      <c r="C3" s="234"/>
      <c r="D3" s="234"/>
      <c r="E3" s="234"/>
      <c r="F3" s="235"/>
    </row>
    <row r="4" spans="1:8" ht="39.75" customHeight="1"/>
    <row r="5" spans="1:8" ht="39.75" customHeight="1">
      <c r="B5" s="39"/>
      <c r="C5" s="231" t="s">
        <v>241</v>
      </c>
      <c r="D5" s="232"/>
      <c r="E5" s="232"/>
      <c r="F5" s="232"/>
      <c r="G5" s="232"/>
      <c r="H5" s="232"/>
    </row>
    <row r="6" spans="1:8" ht="39.75" customHeight="1">
      <c r="B6" s="40"/>
      <c r="C6" s="232"/>
      <c r="D6" s="232"/>
      <c r="E6" s="232"/>
      <c r="F6" s="232"/>
      <c r="G6" s="232"/>
      <c r="H6" s="232"/>
    </row>
    <row r="7" spans="1:8" ht="39.75" customHeight="1">
      <c r="B7" s="40"/>
      <c r="C7" s="232"/>
      <c r="D7" s="232"/>
      <c r="E7" s="232"/>
      <c r="F7" s="232"/>
      <c r="G7" s="232"/>
      <c r="H7" s="232"/>
    </row>
    <row r="8" spans="1:8" ht="39.75" customHeight="1">
      <c r="B8" s="40"/>
      <c r="C8" s="232"/>
      <c r="D8" s="232"/>
      <c r="E8" s="232"/>
      <c r="F8" s="232"/>
      <c r="G8" s="232"/>
      <c r="H8" s="232"/>
    </row>
    <row r="9" spans="1:8" ht="38.25" customHeight="1">
      <c r="B9" s="40"/>
      <c r="C9" s="232"/>
      <c r="D9" s="232"/>
      <c r="E9" s="232"/>
      <c r="F9" s="232"/>
      <c r="G9" s="232"/>
      <c r="H9" s="232"/>
    </row>
    <row r="10" spans="1:8" ht="15" hidden="1" customHeight="1">
      <c r="B10" s="40"/>
      <c r="C10" s="232"/>
      <c r="D10" s="232"/>
      <c r="E10" s="232"/>
      <c r="F10" s="232"/>
      <c r="G10" s="232"/>
      <c r="H10" s="232"/>
    </row>
    <row r="11" spans="1:8" ht="23.25" hidden="1" customHeight="1">
      <c r="B11" s="40"/>
      <c r="C11" s="232"/>
      <c r="D11" s="232"/>
      <c r="E11" s="232"/>
      <c r="F11" s="232"/>
      <c r="G11" s="232"/>
      <c r="H11" s="232"/>
    </row>
    <row r="12" spans="1:8" ht="39.75" hidden="1" customHeight="1">
      <c r="B12" s="40"/>
      <c r="C12" s="232"/>
      <c r="D12" s="232"/>
      <c r="E12" s="232"/>
      <c r="F12" s="232"/>
      <c r="G12" s="232"/>
      <c r="H12" s="232"/>
    </row>
    <row r="13" spans="1:8" ht="39.75" hidden="1" customHeight="1">
      <c r="B13" s="40"/>
      <c r="C13" s="232"/>
      <c r="D13" s="232"/>
      <c r="E13" s="232"/>
      <c r="F13" s="232"/>
      <c r="G13" s="232"/>
      <c r="H13" s="232"/>
    </row>
    <row r="14" spans="1:8" ht="39.75" hidden="1" customHeight="1">
      <c r="B14" s="40"/>
      <c r="C14" s="232"/>
      <c r="D14" s="232"/>
      <c r="E14" s="232"/>
      <c r="F14" s="232"/>
      <c r="G14" s="232"/>
      <c r="H14" s="232"/>
    </row>
    <row r="15" spans="1:8" ht="39.75" hidden="1" customHeight="1">
      <c r="B15" s="40"/>
      <c r="C15" s="232"/>
      <c r="D15" s="232"/>
      <c r="E15" s="232"/>
      <c r="F15" s="232"/>
      <c r="G15" s="232"/>
      <c r="H15" s="232"/>
    </row>
    <row r="16" spans="1:8" ht="39.75" hidden="1" customHeight="1">
      <c r="B16" s="40"/>
      <c r="C16" s="232"/>
      <c r="D16" s="232"/>
      <c r="E16" s="232"/>
      <c r="F16" s="232"/>
      <c r="G16" s="232"/>
      <c r="H16" s="232"/>
    </row>
    <row r="19" spans="3:16">
      <c r="C19" s="64"/>
      <c r="D19" s="64"/>
      <c r="P19" s="224"/>
    </row>
    <row r="20" spans="3:16">
      <c r="C20" s="64"/>
      <c r="D20" s="64"/>
    </row>
    <row r="21" spans="3:16">
      <c r="C21" s="64" t="s">
        <v>240</v>
      </c>
      <c r="D21" s="64"/>
      <c r="E21" s="41"/>
      <c r="F21" s="117"/>
      <c r="G21" s="41"/>
      <c r="H21" s="41"/>
    </row>
    <row r="22" spans="3:16">
      <c r="C22" s="64" t="s">
        <v>234</v>
      </c>
      <c r="D22" s="64"/>
      <c r="E22" s="41"/>
      <c r="F22" s="41"/>
      <c r="G22" s="41"/>
      <c r="H22" s="41"/>
    </row>
    <row r="23" spans="3:16">
      <c r="C23" s="225"/>
      <c r="D23" s="225"/>
    </row>
  </sheetData>
  <mergeCells count="2">
    <mergeCell ref="C5:H16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activeCell="H11" sqref="H11"/>
    </sheetView>
  </sheetViews>
  <sheetFormatPr defaultRowHeight="15"/>
  <cols>
    <col min="5" max="5" width="25.28515625" customWidth="1"/>
    <col min="6" max="8" width="25.28515625" style="49" customWidth="1"/>
    <col min="9" max="9" width="19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>
      <c r="A2" s="16"/>
      <c r="B2" s="16"/>
      <c r="C2" s="16"/>
      <c r="D2" s="16"/>
      <c r="E2" s="16"/>
      <c r="F2" s="46"/>
      <c r="G2" s="46"/>
      <c r="H2" s="46"/>
    </row>
    <row r="3" spans="1:8" ht="15.75">
      <c r="A3" s="239" t="s">
        <v>24</v>
      </c>
      <c r="B3" s="239"/>
      <c r="C3" s="239"/>
      <c r="D3" s="239"/>
      <c r="E3" s="239"/>
      <c r="F3" s="239"/>
      <c r="G3" s="240"/>
      <c r="H3" s="240"/>
    </row>
    <row r="4" spans="1:8" ht="18">
      <c r="A4" s="67"/>
      <c r="B4" s="67"/>
      <c r="C4" s="67"/>
      <c r="D4" s="67"/>
      <c r="E4" s="67"/>
      <c r="F4" s="51"/>
      <c r="G4" s="68"/>
      <c r="H4" s="68"/>
    </row>
    <row r="5" spans="1:8" ht="15.75">
      <c r="A5" s="241" t="s">
        <v>28</v>
      </c>
      <c r="B5" s="242"/>
      <c r="C5" s="242"/>
      <c r="D5" s="242"/>
      <c r="E5" s="242"/>
      <c r="F5" s="242"/>
      <c r="G5" s="242"/>
      <c r="H5" s="242"/>
    </row>
    <row r="6" spans="1:8" ht="18">
      <c r="A6" s="70"/>
      <c r="B6" s="71"/>
      <c r="C6" s="71"/>
      <c r="D6" s="71"/>
      <c r="E6" s="72"/>
      <c r="F6" s="56"/>
      <c r="G6" s="56"/>
      <c r="H6" s="73" t="s">
        <v>35</v>
      </c>
    </row>
    <row r="7" spans="1:8" ht="25.5">
      <c r="A7" s="26"/>
      <c r="B7" s="27"/>
      <c r="C7" s="27"/>
      <c r="D7" s="28"/>
      <c r="E7" s="29"/>
      <c r="F7" s="57" t="s">
        <v>205</v>
      </c>
      <c r="G7" s="57" t="s">
        <v>217</v>
      </c>
      <c r="H7" s="57" t="s">
        <v>207</v>
      </c>
    </row>
    <row r="8" spans="1:8">
      <c r="A8" s="243" t="s">
        <v>0</v>
      </c>
      <c r="B8" s="244"/>
      <c r="C8" s="244"/>
      <c r="D8" s="244"/>
      <c r="E8" s="245"/>
      <c r="F8" s="58">
        <f t="shared" ref="F8:G8" si="0">F9+F10</f>
        <v>2476145</v>
      </c>
      <c r="G8" s="58">
        <f t="shared" si="0"/>
        <v>-44472</v>
      </c>
      <c r="H8" s="58">
        <f>H9</f>
        <v>2431673</v>
      </c>
    </row>
    <row r="9" spans="1:8">
      <c r="A9" s="246" t="s">
        <v>37</v>
      </c>
      <c r="B9" s="247"/>
      <c r="C9" s="247"/>
      <c r="D9" s="247"/>
      <c r="E9" s="237"/>
      <c r="F9" s="59">
        <v>2476145</v>
      </c>
      <c r="G9" s="59">
        <v>-44472</v>
      </c>
      <c r="H9" s="59">
        <f>SUM(F9+G9)</f>
        <v>2431673</v>
      </c>
    </row>
    <row r="10" spans="1:8">
      <c r="A10" s="248" t="s">
        <v>38</v>
      </c>
      <c r="B10" s="237"/>
      <c r="C10" s="237"/>
      <c r="D10" s="237"/>
      <c r="E10" s="237"/>
      <c r="F10" s="59">
        <v>0</v>
      </c>
      <c r="G10" s="59">
        <v>0</v>
      </c>
      <c r="H10" s="59"/>
    </row>
    <row r="11" spans="1:8">
      <c r="A11" s="19" t="s">
        <v>1</v>
      </c>
      <c r="B11" s="66"/>
      <c r="C11" s="66"/>
      <c r="D11" s="66"/>
      <c r="E11" s="66"/>
      <c r="F11" s="58">
        <f t="shared" ref="F11" si="1">F12+F13</f>
        <v>2480762</v>
      </c>
      <c r="G11" s="58">
        <f>G12+G13</f>
        <v>-44472</v>
      </c>
      <c r="H11" s="58">
        <f>H12+H13</f>
        <v>2436290</v>
      </c>
    </row>
    <row r="12" spans="1:8">
      <c r="A12" s="249" t="s">
        <v>39</v>
      </c>
      <c r="B12" s="247"/>
      <c r="C12" s="247"/>
      <c r="D12" s="247"/>
      <c r="E12" s="247"/>
      <c r="F12" s="59">
        <v>2406077</v>
      </c>
      <c r="G12" s="59">
        <v>-34017</v>
      </c>
      <c r="H12" s="59">
        <f>SUM(G12+F12)</f>
        <v>2372060</v>
      </c>
    </row>
    <row r="13" spans="1:8">
      <c r="A13" s="236" t="s">
        <v>40</v>
      </c>
      <c r="B13" s="237"/>
      <c r="C13" s="237"/>
      <c r="D13" s="237"/>
      <c r="E13" s="237"/>
      <c r="F13" s="60">
        <v>74685</v>
      </c>
      <c r="G13" s="60">
        <v>-10455</v>
      </c>
      <c r="H13" s="59">
        <f>SUM(G13+F13)</f>
        <v>64230</v>
      </c>
    </row>
    <row r="14" spans="1:8">
      <c r="A14" s="250" t="s">
        <v>59</v>
      </c>
      <c r="B14" s="244"/>
      <c r="C14" s="244"/>
      <c r="D14" s="244"/>
      <c r="E14" s="244"/>
      <c r="F14" s="58">
        <f t="shared" ref="F14" si="2">F8-F11</f>
        <v>-4617</v>
      </c>
      <c r="G14" s="58">
        <v>0</v>
      </c>
      <c r="H14" s="58">
        <f>H8-H11</f>
        <v>-4617</v>
      </c>
    </row>
    <row r="15" spans="1:8" ht="18">
      <c r="A15" s="67"/>
      <c r="B15" s="25"/>
      <c r="C15" s="25"/>
      <c r="D15" s="25"/>
      <c r="E15" s="25"/>
      <c r="F15" s="75"/>
      <c r="G15" s="75"/>
      <c r="H15" s="75"/>
    </row>
    <row r="16" spans="1:8" ht="15.75">
      <c r="A16" s="239" t="s">
        <v>29</v>
      </c>
      <c r="B16" s="251"/>
      <c r="C16" s="251"/>
      <c r="D16" s="251"/>
      <c r="E16" s="251"/>
      <c r="F16" s="251"/>
      <c r="G16" s="251"/>
      <c r="H16" s="251"/>
    </row>
    <row r="17" spans="1:8" ht="18">
      <c r="A17" s="67"/>
      <c r="B17" s="25"/>
      <c r="C17" s="25"/>
      <c r="D17" s="25"/>
      <c r="E17" s="25"/>
      <c r="F17" s="75"/>
      <c r="G17" s="75"/>
      <c r="H17" s="75"/>
    </row>
    <row r="18" spans="1:8" ht="25.5">
      <c r="A18" s="26"/>
      <c r="B18" s="27"/>
      <c r="C18" s="27"/>
      <c r="D18" s="28"/>
      <c r="E18" s="29"/>
      <c r="F18" s="57" t="s">
        <v>205</v>
      </c>
      <c r="G18" s="57" t="s">
        <v>206</v>
      </c>
      <c r="H18" s="57" t="s">
        <v>207</v>
      </c>
    </row>
    <row r="19" spans="1:8">
      <c r="A19" s="236" t="s">
        <v>41</v>
      </c>
      <c r="B19" s="237"/>
      <c r="C19" s="237"/>
      <c r="D19" s="237"/>
      <c r="E19" s="237"/>
      <c r="F19" s="60">
        <v>0</v>
      </c>
      <c r="G19" s="60">
        <v>0</v>
      </c>
      <c r="H19" s="74">
        <v>0</v>
      </c>
    </row>
    <row r="20" spans="1:8">
      <c r="A20" s="236" t="s">
        <v>42</v>
      </c>
      <c r="B20" s="237"/>
      <c r="C20" s="237"/>
      <c r="D20" s="237"/>
      <c r="E20" s="237"/>
      <c r="F20" s="60">
        <v>0</v>
      </c>
      <c r="G20" s="60">
        <v>0</v>
      </c>
      <c r="H20" s="74">
        <v>0</v>
      </c>
    </row>
    <row r="21" spans="1:8">
      <c r="A21" s="254" t="s">
        <v>2</v>
      </c>
      <c r="B21" s="255"/>
      <c r="C21" s="255"/>
      <c r="D21" s="255"/>
      <c r="E21" s="255"/>
      <c r="F21" s="113">
        <f t="shared" ref="F21:H21" si="3">F19-F20</f>
        <v>0</v>
      </c>
      <c r="G21" s="113">
        <f t="shared" si="3"/>
        <v>0</v>
      </c>
      <c r="H21" s="113">
        <f t="shared" si="3"/>
        <v>0</v>
      </c>
    </row>
    <row r="22" spans="1:8">
      <c r="A22" s="254" t="s">
        <v>60</v>
      </c>
      <c r="B22" s="255"/>
      <c r="C22" s="255"/>
      <c r="D22" s="255"/>
      <c r="E22" s="255"/>
      <c r="F22" s="113">
        <f t="shared" ref="F22:H22" si="4">F14+F21</f>
        <v>-4617</v>
      </c>
      <c r="G22" s="113">
        <f t="shared" si="4"/>
        <v>0</v>
      </c>
      <c r="H22" s="113">
        <f t="shared" si="4"/>
        <v>-4617</v>
      </c>
    </row>
    <row r="23" spans="1:8" ht="18">
      <c r="A23" s="114"/>
      <c r="B23" s="115"/>
      <c r="C23" s="115"/>
      <c r="D23" s="115"/>
      <c r="E23" s="115"/>
      <c r="F23" s="116"/>
      <c r="G23" s="116"/>
      <c r="H23" s="116"/>
    </row>
    <row r="24" spans="1:8" ht="15.75">
      <c r="A24" s="241" t="s">
        <v>61</v>
      </c>
      <c r="B24" s="242"/>
      <c r="C24" s="242"/>
      <c r="D24" s="242"/>
      <c r="E24" s="242"/>
      <c r="F24" s="242"/>
      <c r="G24" s="242"/>
      <c r="H24" s="242"/>
    </row>
    <row r="25" spans="1:8" ht="15.75">
      <c r="A25" s="76"/>
      <c r="B25" s="77"/>
      <c r="C25" s="77"/>
      <c r="D25" s="77"/>
      <c r="E25" s="77"/>
      <c r="F25" s="78"/>
      <c r="G25" s="78"/>
      <c r="H25" s="78"/>
    </row>
    <row r="26" spans="1:8" ht="25.5">
      <c r="A26" s="26"/>
      <c r="B26" s="27"/>
      <c r="C26" s="27"/>
      <c r="D26" s="28"/>
      <c r="E26" s="29"/>
      <c r="F26" s="57" t="s">
        <v>205</v>
      </c>
      <c r="G26" s="57" t="s">
        <v>206</v>
      </c>
      <c r="H26" s="57" t="s">
        <v>207</v>
      </c>
    </row>
    <row r="27" spans="1:8" ht="15" customHeight="1">
      <c r="A27" s="256" t="s">
        <v>62</v>
      </c>
      <c r="B27" s="257"/>
      <c r="C27" s="257"/>
      <c r="D27" s="257"/>
      <c r="E27" s="258"/>
      <c r="F27" s="79">
        <v>0</v>
      </c>
      <c r="G27" s="79">
        <v>0</v>
      </c>
      <c r="H27" s="80">
        <v>0</v>
      </c>
    </row>
    <row r="28" spans="1:8" ht="15" customHeight="1">
      <c r="A28" s="254" t="s">
        <v>63</v>
      </c>
      <c r="B28" s="255"/>
      <c r="C28" s="255"/>
      <c r="D28" s="255"/>
      <c r="E28" s="255"/>
      <c r="F28" s="106">
        <f t="shared" ref="F28:H28" si="5">F22+F27</f>
        <v>-4617</v>
      </c>
      <c r="G28" s="106">
        <f t="shared" si="5"/>
        <v>0</v>
      </c>
      <c r="H28" s="107">
        <f t="shared" si="5"/>
        <v>-4617</v>
      </c>
    </row>
    <row r="29" spans="1:8" ht="45" customHeight="1">
      <c r="A29" s="259" t="s">
        <v>64</v>
      </c>
      <c r="B29" s="260"/>
      <c r="C29" s="260"/>
      <c r="D29" s="260"/>
      <c r="E29" s="261"/>
      <c r="F29" s="106">
        <f t="shared" ref="F29:H29" si="6">F14+F21+F27-F28</f>
        <v>0</v>
      </c>
      <c r="G29" s="106">
        <f t="shared" si="6"/>
        <v>0</v>
      </c>
      <c r="H29" s="107">
        <f t="shared" si="6"/>
        <v>0</v>
      </c>
    </row>
    <row r="30" spans="1:8" ht="15.75">
      <c r="A30" s="110"/>
      <c r="B30" s="111"/>
      <c r="C30" s="111"/>
      <c r="D30" s="111"/>
      <c r="E30" s="111"/>
      <c r="F30" s="112"/>
      <c r="G30" s="112"/>
      <c r="H30" s="112"/>
    </row>
    <row r="31" spans="1:8" ht="15.75">
      <c r="A31" s="241" t="s">
        <v>58</v>
      </c>
      <c r="B31" s="241"/>
      <c r="C31" s="241"/>
      <c r="D31" s="241"/>
      <c r="E31" s="241"/>
      <c r="F31" s="241"/>
      <c r="G31" s="241"/>
      <c r="H31" s="241"/>
    </row>
    <row r="32" spans="1:8" ht="18">
      <c r="A32" s="24"/>
      <c r="B32" s="25"/>
      <c r="C32" s="25"/>
      <c r="D32" s="25"/>
      <c r="E32" s="25"/>
      <c r="F32" s="75"/>
      <c r="G32" s="75"/>
      <c r="H32" s="75"/>
    </row>
    <row r="33" spans="1:8" ht="25.5">
      <c r="A33" s="26"/>
      <c r="B33" s="27"/>
      <c r="C33" s="27"/>
      <c r="D33" s="28"/>
      <c r="E33" s="29"/>
      <c r="F33" s="57" t="s">
        <v>205</v>
      </c>
      <c r="G33" s="57" t="s">
        <v>206</v>
      </c>
      <c r="H33" s="57" t="s">
        <v>207</v>
      </c>
    </row>
    <row r="34" spans="1:8">
      <c r="A34" s="256" t="s">
        <v>62</v>
      </c>
      <c r="B34" s="257"/>
      <c r="C34" s="257"/>
      <c r="D34" s="257"/>
      <c r="E34" s="258"/>
      <c r="F34" s="79">
        <v>0</v>
      </c>
      <c r="G34" s="79">
        <f>F37</f>
        <v>0</v>
      </c>
      <c r="H34" s="80">
        <f>G37</f>
        <v>0</v>
      </c>
    </row>
    <row r="35" spans="1:8" ht="28.5" customHeight="1">
      <c r="A35" s="256" t="s">
        <v>65</v>
      </c>
      <c r="B35" s="257"/>
      <c r="C35" s="257"/>
      <c r="D35" s="257"/>
      <c r="E35" s="258"/>
      <c r="F35" s="79">
        <v>0</v>
      </c>
      <c r="G35" s="79">
        <v>0</v>
      </c>
      <c r="H35" s="80">
        <v>0</v>
      </c>
    </row>
    <row r="36" spans="1:8">
      <c r="A36" s="256" t="s">
        <v>66</v>
      </c>
      <c r="B36" s="262"/>
      <c r="C36" s="262"/>
      <c r="D36" s="262"/>
      <c r="E36" s="263"/>
      <c r="F36" s="79">
        <v>0</v>
      </c>
      <c r="G36" s="79">
        <v>0</v>
      </c>
      <c r="H36" s="80">
        <v>0</v>
      </c>
    </row>
    <row r="37" spans="1:8" ht="15" customHeight="1">
      <c r="A37" s="254" t="s">
        <v>63</v>
      </c>
      <c r="B37" s="255"/>
      <c r="C37" s="255"/>
      <c r="D37" s="255"/>
      <c r="E37" s="255"/>
      <c r="F37" s="106">
        <f t="shared" ref="F37:H37" si="7">F34-F35+F36</f>
        <v>0</v>
      </c>
      <c r="G37" s="106">
        <f t="shared" si="7"/>
        <v>0</v>
      </c>
      <c r="H37" s="107">
        <f t="shared" si="7"/>
        <v>0</v>
      </c>
    </row>
    <row r="38" spans="1:8" ht="17.25" customHeight="1">
      <c r="A38" s="108"/>
      <c r="B38" s="108"/>
      <c r="C38" s="108"/>
      <c r="D38" s="108"/>
      <c r="E38" s="108"/>
      <c r="F38" s="109"/>
      <c r="G38" s="109"/>
      <c r="H38" s="109"/>
    </row>
    <row r="39" spans="1:8">
      <c r="A39" s="252" t="s">
        <v>36</v>
      </c>
      <c r="B39" s="253"/>
      <c r="C39" s="253"/>
      <c r="D39" s="253"/>
      <c r="E39" s="253"/>
      <c r="F39" s="253"/>
      <c r="G39" s="253"/>
      <c r="H39" s="253"/>
    </row>
    <row r="40" spans="1:8" ht="9" customHeight="1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sqref="A1:H1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6" width="25.28515625" style="49" customWidth="1"/>
    <col min="7" max="8" width="9.140625" hidden="1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 customHeight="1">
      <c r="A2" s="1"/>
      <c r="B2" s="1"/>
      <c r="C2" s="1"/>
      <c r="D2" s="46"/>
      <c r="E2" s="46"/>
      <c r="F2" s="46"/>
    </row>
    <row r="3" spans="1:8" ht="15.75" customHeight="1">
      <c r="A3" s="239" t="s">
        <v>24</v>
      </c>
      <c r="B3" s="239"/>
      <c r="C3" s="239"/>
      <c r="D3" s="239"/>
      <c r="E3" s="239"/>
      <c r="F3" s="239"/>
    </row>
    <row r="4" spans="1:8" ht="18">
      <c r="A4" s="1"/>
      <c r="B4" s="1"/>
      <c r="C4" s="1"/>
      <c r="D4" s="46"/>
      <c r="E4" s="47"/>
      <c r="F4" s="47"/>
    </row>
    <row r="5" spans="1:8" ht="18" customHeight="1">
      <c r="A5" s="239" t="s">
        <v>4</v>
      </c>
      <c r="B5" s="239"/>
      <c r="C5" s="239"/>
      <c r="D5" s="239"/>
      <c r="E5" s="239"/>
      <c r="F5" s="239"/>
    </row>
    <row r="6" spans="1:8" ht="18">
      <c r="A6" s="1"/>
      <c r="B6" s="1"/>
      <c r="C6" s="1"/>
      <c r="D6" s="46"/>
      <c r="E6" s="47"/>
      <c r="F6" s="47"/>
    </row>
    <row r="7" spans="1:8" ht="15.75" customHeight="1">
      <c r="A7" s="239" t="s">
        <v>43</v>
      </c>
      <c r="B7" s="239"/>
      <c r="C7" s="239"/>
      <c r="D7" s="239"/>
      <c r="E7" s="239"/>
      <c r="F7" s="239"/>
    </row>
    <row r="8" spans="1:8" ht="18">
      <c r="A8" s="1"/>
      <c r="B8" s="1"/>
      <c r="C8" s="1"/>
      <c r="D8" s="51"/>
      <c r="E8" s="68"/>
      <c r="F8" s="68"/>
    </row>
    <row r="9" spans="1:8" ht="30">
      <c r="A9" s="15" t="s">
        <v>5</v>
      </c>
      <c r="B9" s="14" t="s">
        <v>6</v>
      </c>
      <c r="C9" s="14" t="s">
        <v>3</v>
      </c>
      <c r="D9" s="101" t="s">
        <v>205</v>
      </c>
      <c r="E9" s="141" t="s">
        <v>217</v>
      </c>
      <c r="F9" s="101" t="s">
        <v>207</v>
      </c>
    </row>
    <row r="10" spans="1:8">
      <c r="A10" s="21"/>
      <c r="B10" s="22"/>
      <c r="C10" s="20" t="s">
        <v>0</v>
      </c>
      <c r="D10" s="61"/>
      <c r="E10" s="61"/>
      <c r="F10" s="61"/>
    </row>
    <row r="11" spans="1:8" s="119" customFormat="1" ht="28.5" customHeight="1">
      <c r="A11" s="120">
        <v>6</v>
      </c>
      <c r="B11" s="123"/>
      <c r="C11" s="120" t="s">
        <v>7</v>
      </c>
      <c r="D11" s="121">
        <f>SUM(D12:D16)</f>
        <v>2476145</v>
      </c>
      <c r="E11" s="121">
        <f>SUM(E12:E16)</f>
        <v>-44472</v>
      </c>
      <c r="F11" s="122">
        <f>SUM(F12:F16)</f>
        <v>2431673</v>
      </c>
    </row>
    <row r="12" spans="1:8" ht="38.25">
      <c r="A12" s="5"/>
      <c r="B12" s="10">
        <v>63</v>
      </c>
      <c r="C12" s="10" t="s">
        <v>31</v>
      </c>
      <c r="D12" s="50">
        <v>1753665</v>
      </c>
      <c r="E12" s="50">
        <v>0</v>
      </c>
      <c r="F12" s="50">
        <f>SUM(D12+E12)</f>
        <v>1753665</v>
      </c>
    </row>
    <row r="13" spans="1:8" ht="33.75" customHeight="1">
      <c r="A13" s="5"/>
      <c r="B13" s="10">
        <v>64</v>
      </c>
      <c r="C13" s="10" t="s">
        <v>67</v>
      </c>
      <c r="D13" s="50">
        <v>0</v>
      </c>
      <c r="E13" s="50">
        <v>0</v>
      </c>
      <c r="F13" s="50">
        <v>0</v>
      </c>
    </row>
    <row r="14" spans="1:8" ht="33.75" customHeight="1">
      <c r="A14" s="5"/>
      <c r="B14" s="10">
        <v>65</v>
      </c>
      <c r="C14" s="12" t="s">
        <v>68</v>
      </c>
      <c r="D14" s="50">
        <v>118088</v>
      </c>
      <c r="E14" s="50">
        <v>-14472</v>
      </c>
      <c r="F14" s="50">
        <f t="shared" ref="F14:F16" si="0">SUM(D14+E14)</f>
        <v>103616</v>
      </c>
    </row>
    <row r="15" spans="1:8" ht="33.75" customHeight="1">
      <c r="A15" s="5"/>
      <c r="B15" s="10">
        <v>66</v>
      </c>
      <c r="C15" s="12" t="s">
        <v>71</v>
      </c>
      <c r="D15" s="50">
        <v>3832</v>
      </c>
      <c r="E15" s="50">
        <v>0</v>
      </c>
      <c r="F15" s="50">
        <f t="shared" si="0"/>
        <v>3832</v>
      </c>
    </row>
    <row r="16" spans="1:8" ht="38.25">
      <c r="A16" s="6"/>
      <c r="B16" s="6">
        <v>67</v>
      </c>
      <c r="C16" s="10" t="s">
        <v>32</v>
      </c>
      <c r="D16" s="50">
        <v>600560</v>
      </c>
      <c r="E16" s="50">
        <v>-30000</v>
      </c>
      <c r="F16" s="50">
        <f t="shared" si="0"/>
        <v>570560</v>
      </c>
    </row>
    <row r="17" spans="1:6" ht="25.5">
      <c r="A17" s="125">
        <v>7</v>
      </c>
      <c r="B17" s="127"/>
      <c r="C17" s="126" t="s">
        <v>8</v>
      </c>
      <c r="D17" s="124">
        <v>0</v>
      </c>
      <c r="E17" s="128">
        <f t="shared" ref="E17:F17" si="1">E18</f>
        <v>0</v>
      </c>
      <c r="F17" s="124">
        <f t="shared" si="1"/>
        <v>0</v>
      </c>
    </row>
    <row r="18" spans="1:6" ht="38.25">
      <c r="A18" s="10"/>
      <c r="B18" s="10">
        <v>72</v>
      </c>
      <c r="C18" s="18" t="s">
        <v>30</v>
      </c>
      <c r="D18" s="50">
        <v>0</v>
      </c>
      <c r="E18" s="50">
        <v>0</v>
      </c>
      <c r="F18" s="69">
        <v>0</v>
      </c>
    </row>
    <row r="19" spans="1:6">
      <c r="D19" s="55"/>
      <c r="E19" s="55"/>
      <c r="F19" s="55"/>
    </row>
    <row r="21" spans="1:6" ht="15.75">
      <c r="A21" s="239" t="s">
        <v>44</v>
      </c>
      <c r="B21" s="264"/>
      <c r="C21" s="264"/>
      <c r="D21" s="264"/>
      <c r="E21" s="264"/>
      <c r="F21" s="264"/>
    </row>
    <row r="22" spans="1:6" ht="18">
      <c r="A22" s="1"/>
      <c r="B22" s="1"/>
      <c r="C22" s="1"/>
      <c r="D22" s="46"/>
      <c r="E22" s="47"/>
      <c r="F22" s="47"/>
    </row>
    <row r="23" spans="1:6" ht="30">
      <c r="A23" s="15" t="s">
        <v>5</v>
      </c>
      <c r="B23" s="14" t="s">
        <v>6</v>
      </c>
      <c r="C23" s="14" t="s">
        <v>9</v>
      </c>
      <c r="D23" s="101" t="s">
        <v>205</v>
      </c>
      <c r="E23" s="101" t="s">
        <v>206</v>
      </c>
      <c r="F23" s="101" t="s">
        <v>207</v>
      </c>
    </row>
    <row r="24" spans="1:6" s="35" customFormat="1" ht="25.5" customHeight="1">
      <c r="A24" s="137"/>
      <c r="B24" s="135"/>
      <c r="C24" s="129" t="s">
        <v>1</v>
      </c>
      <c r="D24" s="132">
        <v>2480762</v>
      </c>
      <c r="E24" s="130">
        <f>E25+E31</f>
        <v>-44472</v>
      </c>
      <c r="F24" s="130">
        <f>F25+F31</f>
        <v>2436290</v>
      </c>
    </row>
    <row r="25" spans="1:6" ht="23.25" customHeight="1">
      <c r="A25" s="138">
        <v>3</v>
      </c>
      <c r="B25" s="136"/>
      <c r="C25" s="131" t="s">
        <v>10</v>
      </c>
      <c r="D25" s="133">
        <v>2406077</v>
      </c>
      <c r="E25" s="134">
        <f>SUM(E26:E30)</f>
        <v>-34017</v>
      </c>
      <c r="F25" s="133">
        <f>SUM(F26:F30)</f>
        <v>2372060</v>
      </c>
    </row>
    <row r="26" spans="1:6" ht="15.75" customHeight="1">
      <c r="A26" s="5"/>
      <c r="B26" s="10">
        <v>31</v>
      </c>
      <c r="C26" s="10" t="s">
        <v>11</v>
      </c>
      <c r="D26" s="50">
        <v>1938475</v>
      </c>
      <c r="E26" s="50">
        <v>-24800</v>
      </c>
      <c r="F26" s="50">
        <f>SUM(D26+E26)</f>
        <v>1913675</v>
      </c>
    </row>
    <row r="27" spans="1:6">
      <c r="A27" s="6"/>
      <c r="B27" s="6">
        <v>32</v>
      </c>
      <c r="C27" s="6" t="s">
        <v>25</v>
      </c>
      <c r="D27" s="50">
        <v>434197</v>
      </c>
      <c r="E27" s="50">
        <v>-6839</v>
      </c>
      <c r="F27" s="50">
        <f>SUM(D27+E27)</f>
        <v>427358</v>
      </c>
    </row>
    <row r="28" spans="1:6">
      <c r="A28" s="6"/>
      <c r="B28" s="6">
        <v>34</v>
      </c>
      <c r="C28" s="7" t="s">
        <v>69</v>
      </c>
      <c r="D28" s="50">
        <v>1000</v>
      </c>
      <c r="E28" s="50">
        <v>-100</v>
      </c>
      <c r="F28" s="50">
        <f t="shared" ref="F28:F30" si="2">SUM(D28+E28)</f>
        <v>900</v>
      </c>
    </row>
    <row r="29" spans="1:6">
      <c r="A29" s="6"/>
      <c r="B29" s="6">
        <v>37</v>
      </c>
      <c r="C29" s="7" t="s">
        <v>70</v>
      </c>
      <c r="D29" s="50">
        <v>31425</v>
      </c>
      <c r="E29" s="50">
        <v>-2280</v>
      </c>
      <c r="F29" s="50">
        <f>SUM(D29+E29)</f>
        <v>29145</v>
      </c>
    </row>
    <row r="30" spans="1:6">
      <c r="A30" s="6"/>
      <c r="B30" s="6">
        <v>38</v>
      </c>
      <c r="C30" s="6" t="s">
        <v>188</v>
      </c>
      <c r="D30" s="50">
        <v>980</v>
      </c>
      <c r="E30" s="50">
        <v>2</v>
      </c>
      <c r="F30" s="50">
        <f t="shared" si="2"/>
        <v>982</v>
      </c>
    </row>
    <row r="31" spans="1:6" ht="25.5">
      <c r="A31" s="103">
        <v>4</v>
      </c>
      <c r="B31" s="104"/>
      <c r="C31" s="105" t="s">
        <v>12</v>
      </c>
      <c r="D31" s="102">
        <v>74685</v>
      </c>
      <c r="E31" s="102">
        <f t="shared" ref="E31:F31" si="3">E32</f>
        <v>-10455</v>
      </c>
      <c r="F31" s="102">
        <f t="shared" si="3"/>
        <v>64230</v>
      </c>
    </row>
    <row r="32" spans="1:6" ht="38.25">
      <c r="A32" s="10"/>
      <c r="B32" s="10">
        <v>42</v>
      </c>
      <c r="C32" s="18" t="s">
        <v>13</v>
      </c>
      <c r="D32" s="50">
        <v>74685</v>
      </c>
      <c r="E32" s="50">
        <v>-10455</v>
      </c>
      <c r="F32" s="69">
        <f>SUM(D32+E32)</f>
        <v>64230</v>
      </c>
    </row>
    <row r="35" spans="1:10" ht="18.75">
      <c r="A35" s="16"/>
      <c r="B35" s="16"/>
      <c r="C35" s="16"/>
      <c r="D35" s="46"/>
      <c r="E35" s="46"/>
      <c r="F35" s="46"/>
      <c r="G35" s="16"/>
      <c r="H35" s="30"/>
      <c r="I35" s="16"/>
      <c r="J35" s="31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134-C243-4AAB-BEA5-E6D1567BE9F1}">
  <sheetPr>
    <pageSetUpPr fitToPage="1"/>
  </sheetPr>
  <dimension ref="A1:H36"/>
  <sheetViews>
    <sheetView workbookViewId="0"/>
  </sheetViews>
  <sheetFormatPr defaultRowHeight="15"/>
  <cols>
    <col min="1" max="1" width="44.140625" customWidth="1"/>
    <col min="2" max="2" width="23.5703125" customWidth="1"/>
    <col min="3" max="3" width="26.7109375" style="52" customWidth="1"/>
    <col min="4" max="4" width="21.28515625" style="52" customWidth="1"/>
    <col min="5" max="8" width="9.140625" hidden="1" customWidth="1"/>
  </cols>
  <sheetData>
    <row r="1" spans="1:8" ht="15" customHeight="1">
      <c r="A1" s="139"/>
      <c r="B1" s="139"/>
      <c r="C1" s="216"/>
      <c r="D1" s="216"/>
    </row>
    <row r="2" spans="1:8" ht="15" customHeight="1">
      <c r="A2" s="139"/>
      <c r="B2" s="139"/>
      <c r="C2" s="216"/>
      <c r="D2" s="216"/>
    </row>
    <row r="3" spans="1:8" s="118" customFormat="1" ht="58.5" customHeight="1">
      <c r="A3" s="238" t="s">
        <v>219</v>
      </c>
      <c r="B3" s="238"/>
      <c r="C3" s="238"/>
      <c r="D3" s="238"/>
      <c r="E3" s="238"/>
      <c r="F3" s="238"/>
      <c r="G3" s="238"/>
      <c r="H3" s="238"/>
    </row>
    <row r="4" spans="1:8" s="148" customFormat="1" ht="15.75" customHeight="1">
      <c r="A4" s="238" t="s">
        <v>24</v>
      </c>
      <c r="B4" s="238"/>
      <c r="C4" s="238"/>
      <c r="D4" s="238"/>
    </row>
    <row r="5" spans="1:8" s="148" customFormat="1" ht="18">
      <c r="A5" s="118"/>
      <c r="B5" s="149"/>
      <c r="C5" s="214"/>
      <c r="D5" s="214"/>
    </row>
    <row r="6" spans="1:8" s="148" customFormat="1" ht="18" customHeight="1">
      <c r="A6" s="238" t="s">
        <v>4</v>
      </c>
      <c r="B6" s="238"/>
      <c r="C6" s="238"/>
      <c r="D6" s="238"/>
    </row>
    <row r="7" spans="1:8" s="148" customFormat="1" ht="18">
      <c r="A7" s="149"/>
      <c r="B7" s="149"/>
      <c r="C7" s="214"/>
      <c r="D7" s="214"/>
    </row>
    <row r="8" spans="1:8" s="148" customFormat="1" ht="15.75" customHeight="1">
      <c r="A8" s="238" t="s">
        <v>222</v>
      </c>
      <c r="B8" s="238"/>
      <c r="C8" s="238"/>
      <c r="D8" s="238"/>
    </row>
    <row r="9" spans="1:8" s="148" customFormat="1" ht="18.75" thickBot="1">
      <c r="A9" s="149"/>
      <c r="B9" s="150"/>
      <c r="C9" s="47"/>
      <c r="D9" s="47"/>
    </row>
    <row r="10" spans="1:8" s="148" customFormat="1" ht="30.75" thickBot="1">
      <c r="A10" s="99" t="s">
        <v>195</v>
      </c>
      <c r="B10" s="100" t="s">
        <v>205</v>
      </c>
      <c r="C10" s="215" t="s">
        <v>220</v>
      </c>
      <c r="D10" s="220" t="s">
        <v>207</v>
      </c>
    </row>
    <row r="11" spans="1:8" s="148" customFormat="1" ht="30" customHeight="1">
      <c r="A11" s="151" t="s">
        <v>0</v>
      </c>
      <c r="B11" s="163">
        <v>2480762</v>
      </c>
      <c r="C11" s="223">
        <f>C12+C22</f>
        <v>-44472</v>
      </c>
      <c r="D11" s="223">
        <f>SUM(B11+C11)</f>
        <v>2436290</v>
      </c>
    </row>
    <row r="12" spans="1:8" s="148" customFormat="1" ht="26.25" customHeight="1">
      <c r="A12" s="152" t="s">
        <v>48</v>
      </c>
      <c r="B12" s="164">
        <v>2480762</v>
      </c>
      <c r="C12" s="164">
        <f>SUM(C13:C23)</f>
        <v>-44472</v>
      </c>
      <c r="D12" s="223">
        <f t="shared" ref="D12:D18" si="0">SUM(B12+C12)</f>
        <v>2436290</v>
      </c>
    </row>
    <row r="13" spans="1:8" s="148" customFormat="1">
      <c r="A13" s="153" t="s">
        <v>208</v>
      </c>
      <c r="B13" s="165">
        <v>421450</v>
      </c>
      <c r="C13" s="222">
        <v>-30000</v>
      </c>
      <c r="D13" s="223">
        <f t="shared" si="0"/>
        <v>391450</v>
      </c>
    </row>
    <row r="14" spans="1:8" s="148" customFormat="1">
      <c r="A14" s="154" t="s">
        <v>209</v>
      </c>
      <c r="B14" s="162">
        <v>123000</v>
      </c>
      <c r="C14" s="222">
        <v>0</v>
      </c>
      <c r="D14" s="223">
        <f t="shared" si="0"/>
        <v>123000</v>
      </c>
    </row>
    <row r="15" spans="1:8" s="148" customFormat="1" ht="14.25" customHeight="1">
      <c r="A15" s="154" t="s">
        <v>223</v>
      </c>
      <c r="B15" s="162">
        <v>400</v>
      </c>
      <c r="C15" s="222">
        <v>-400</v>
      </c>
      <c r="D15" s="223">
        <f t="shared" si="0"/>
        <v>0</v>
      </c>
    </row>
    <row r="16" spans="1:8" s="148" customFormat="1">
      <c r="A16" s="154" t="s">
        <v>224</v>
      </c>
      <c r="B16" s="162">
        <v>55710</v>
      </c>
      <c r="C16" s="222">
        <v>400</v>
      </c>
      <c r="D16" s="223">
        <f t="shared" si="0"/>
        <v>56110</v>
      </c>
    </row>
    <row r="17" spans="1:5" s="148" customFormat="1" ht="25.5">
      <c r="A17" s="154" t="s">
        <v>210</v>
      </c>
      <c r="B17" s="162">
        <v>1615000</v>
      </c>
      <c r="C17" s="222">
        <v>0</v>
      </c>
      <c r="D17" s="223">
        <f t="shared" si="0"/>
        <v>1615000</v>
      </c>
    </row>
    <row r="18" spans="1:5" s="148" customFormat="1">
      <c r="A18" s="154" t="s">
        <v>225</v>
      </c>
      <c r="B18" s="162">
        <v>260585</v>
      </c>
      <c r="C18" s="222">
        <v>-14620</v>
      </c>
      <c r="D18" s="223">
        <f t="shared" si="0"/>
        <v>245965</v>
      </c>
    </row>
    <row r="19" spans="1:5" s="148" customFormat="1" hidden="1">
      <c r="A19" s="155" t="s">
        <v>47</v>
      </c>
      <c r="B19" s="156"/>
      <c r="C19" s="217"/>
      <c r="D19" s="217"/>
    </row>
    <row r="20" spans="1:5" s="148" customFormat="1" hidden="1">
      <c r="A20" s="154" t="s">
        <v>226</v>
      </c>
      <c r="B20" s="157"/>
      <c r="C20" s="48"/>
      <c r="D20" s="48"/>
    </row>
    <row r="21" spans="1:5" s="148" customFormat="1" hidden="1">
      <c r="A21" s="158" t="s">
        <v>46</v>
      </c>
      <c r="B21" s="157"/>
      <c r="C21" s="48"/>
      <c r="D21" s="218"/>
    </row>
    <row r="22" spans="1:5" s="148" customFormat="1" hidden="1">
      <c r="A22" s="153" t="s">
        <v>227</v>
      </c>
      <c r="B22" s="157"/>
      <c r="C22" s="48"/>
      <c r="D22" s="218"/>
    </row>
    <row r="23" spans="1:5" s="221" customFormat="1">
      <c r="A23" s="194" t="s">
        <v>233</v>
      </c>
      <c r="B23" s="199">
        <v>4617</v>
      </c>
      <c r="C23" s="199">
        <v>148</v>
      </c>
      <c r="D23" s="219">
        <v>4617</v>
      </c>
    </row>
    <row r="24" spans="1:5" s="148" customFormat="1">
      <c r="A24" s="118"/>
      <c r="C24" s="49"/>
      <c r="D24" s="49"/>
    </row>
    <row r="25" spans="1:5" s="148" customFormat="1" ht="15.75" customHeight="1">
      <c r="A25" s="238" t="s">
        <v>228</v>
      </c>
      <c r="B25" s="238"/>
      <c r="C25" s="238"/>
      <c r="D25" s="238"/>
    </row>
    <row r="26" spans="1:5" s="148" customFormat="1" ht="18.75" thickBot="1">
      <c r="A26" s="149"/>
      <c r="B26" s="150"/>
      <c r="C26" s="47"/>
      <c r="D26" s="47"/>
    </row>
    <row r="27" spans="1:5" s="148" customFormat="1" ht="30.75" thickBot="1">
      <c r="A27" s="99" t="s">
        <v>195</v>
      </c>
      <c r="B27" s="100" t="s">
        <v>205</v>
      </c>
      <c r="C27" s="215" t="s">
        <v>220</v>
      </c>
      <c r="D27" s="220" t="s">
        <v>207</v>
      </c>
    </row>
    <row r="28" spans="1:5" s="159" customFormat="1" ht="27" customHeight="1">
      <c r="A28" s="151" t="s">
        <v>1</v>
      </c>
      <c r="B28" s="163">
        <v>2480762</v>
      </c>
      <c r="C28" s="223">
        <f t="shared" ref="C28:D28" si="1">C29</f>
        <v>-44472</v>
      </c>
      <c r="D28" s="223">
        <f t="shared" si="1"/>
        <v>2436290</v>
      </c>
    </row>
    <row r="29" spans="1:5" s="159" customFormat="1" ht="20.25" customHeight="1">
      <c r="A29" s="160" t="s">
        <v>48</v>
      </c>
      <c r="B29" s="166">
        <v>2480762</v>
      </c>
      <c r="C29" s="166">
        <f>SUM(C30:C36)</f>
        <v>-44472</v>
      </c>
      <c r="D29" s="223">
        <f>SUM(B29+C29)</f>
        <v>2436290</v>
      </c>
    </row>
    <row r="30" spans="1:5" s="148" customFormat="1">
      <c r="A30" s="153" t="s">
        <v>208</v>
      </c>
      <c r="B30" s="162">
        <v>421450</v>
      </c>
      <c r="C30" s="222">
        <v>-30000</v>
      </c>
      <c r="D30" s="223">
        <f>SUM(B30+C30)</f>
        <v>391450</v>
      </c>
      <c r="E30" s="161"/>
    </row>
    <row r="31" spans="1:5" s="148" customFormat="1" ht="19.5" customHeight="1">
      <c r="A31" s="154" t="s">
        <v>209</v>
      </c>
      <c r="B31" s="162">
        <v>123000</v>
      </c>
      <c r="C31" s="222">
        <v>0</v>
      </c>
      <c r="D31" s="223">
        <f t="shared" ref="D31:D35" si="2">SUM(B31+C31)</f>
        <v>123000</v>
      </c>
      <c r="E31" s="161"/>
    </row>
    <row r="32" spans="1:5" s="148" customFormat="1">
      <c r="A32" s="154" t="s">
        <v>223</v>
      </c>
      <c r="B32" s="162">
        <v>400</v>
      </c>
      <c r="C32" s="222">
        <v>-400</v>
      </c>
      <c r="D32" s="223">
        <f t="shared" si="2"/>
        <v>0</v>
      </c>
    </row>
    <row r="33" spans="1:8" s="148" customFormat="1">
      <c r="A33" s="153" t="s">
        <v>224</v>
      </c>
      <c r="B33" s="162">
        <v>55710</v>
      </c>
      <c r="C33" s="222">
        <v>400</v>
      </c>
      <c r="D33" s="223">
        <f t="shared" si="2"/>
        <v>56110</v>
      </c>
      <c r="E33" s="161"/>
    </row>
    <row r="34" spans="1:8" s="148" customFormat="1" ht="25.5">
      <c r="A34" s="154" t="s">
        <v>229</v>
      </c>
      <c r="B34" s="162">
        <v>1615000</v>
      </c>
      <c r="C34" s="222">
        <v>0</v>
      </c>
      <c r="D34" s="223">
        <f t="shared" si="2"/>
        <v>1615000</v>
      </c>
      <c r="E34" s="161"/>
    </row>
    <row r="35" spans="1:8" s="148" customFormat="1">
      <c r="A35" s="153" t="s">
        <v>230</v>
      </c>
      <c r="B35" s="162">
        <v>260585</v>
      </c>
      <c r="C35" s="222">
        <v>-14620</v>
      </c>
      <c r="D35" s="223">
        <f t="shared" si="2"/>
        <v>245965</v>
      </c>
    </row>
    <row r="36" spans="1:8">
      <c r="A36" s="194" t="s">
        <v>233</v>
      </c>
      <c r="B36" s="199">
        <v>4617</v>
      </c>
      <c r="C36" s="199">
        <v>148</v>
      </c>
      <c r="D36" s="219">
        <v>4617</v>
      </c>
      <c r="E36" s="221"/>
      <c r="F36" s="221"/>
      <c r="G36" s="221"/>
      <c r="H36" s="221"/>
    </row>
  </sheetData>
  <mergeCells count="5">
    <mergeCell ref="A8:D8"/>
    <mergeCell ref="A25:D25"/>
    <mergeCell ref="A3:H3"/>
    <mergeCell ref="A4:D4"/>
    <mergeCell ref="A6:D6"/>
  </mergeCells>
  <pageMargins left="0.7" right="0.7" top="0.75" bottom="0.75" header="0.3" footer="0.3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C20" sqref="C20"/>
    </sheetView>
  </sheetViews>
  <sheetFormatPr defaultRowHeight="15"/>
  <cols>
    <col min="1" max="1" width="37.7109375" customWidth="1"/>
    <col min="2" max="3" width="25.28515625" style="49" customWidth="1"/>
    <col min="4" max="4" width="27.140625" style="49" customWidth="1"/>
    <col min="5" max="5" width="0.5703125" style="52" customWidth="1"/>
    <col min="6" max="6" width="9.140625" style="52" hidden="1" customWidth="1"/>
    <col min="7" max="8" width="9.140625" hidden="1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 customHeight="1">
      <c r="A2" s="1"/>
      <c r="B2" s="46"/>
      <c r="C2" s="46"/>
      <c r="D2" s="46"/>
    </row>
    <row r="3" spans="1:8" ht="15.75">
      <c r="A3" s="239" t="s">
        <v>24</v>
      </c>
      <c r="B3" s="239"/>
      <c r="C3" s="240"/>
      <c r="D3" s="240"/>
    </row>
    <row r="4" spans="1:8" ht="18">
      <c r="A4" s="1"/>
      <c r="B4" s="46"/>
      <c r="C4" s="47"/>
      <c r="D4" s="47"/>
    </row>
    <row r="5" spans="1:8" ht="18" customHeight="1">
      <c r="A5" s="239" t="s">
        <v>4</v>
      </c>
      <c r="B5" s="251"/>
      <c r="C5" s="251"/>
      <c r="D5" s="251"/>
    </row>
    <row r="6" spans="1:8" ht="18">
      <c r="A6" s="1"/>
      <c r="B6" s="46"/>
      <c r="C6" s="47"/>
      <c r="D6" s="47"/>
    </row>
    <row r="7" spans="1:8" ht="15.75">
      <c r="A7" s="239" t="s">
        <v>14</v>
      </c>
      <c r="B7" s="264"/>
      <c r="C7" s="264"/>
      <c r="D7" s="264"/>
    </row>
    <row r="8" spans="1:8" ht="18">
      <c r="A8" s="1"/>
      <c r="B8" s="46"/>
      <c r="C8" s="47"/>
      <c r="D8" s="47"/>
    </row>
    <row r="9" spans="1:8" s="37" customFormat="1" ht="12">
      <c r="A9" s="36"/>
      <c r="B9" s="54"/>
      <c r="C9" s="54"/>
      <c r="D9" s="65"/>
      <c r="E9" s="53"/>
      <c r="F9" s="53"/>
    </row>
    <row r="10" spans="1:8" ht="25.5">
      <c r="A10" s="15" t="s">
        <v>195</v>
      </c>
      <c r="B10" s="57" t="s">
        <v>205</v>
      </c>
      <c r="C10" s="57" t="s">
        <v>206</v>
      </c>
      <c r="D10" s="57" t="s">
        <v>207</v>
      </c>
    </row>
    <row r="11" spans="1:8" ht="30" customHeight="1">
      <c r="A11" s="5" t="s">
        <v>15</v>
      </c>
      <c r="B11" s="50">
        <v>2480762</v>
      </c>
      <c r="C11" s="50">
        <v>-44472</v>
      </c>
      <c r="D11" s="50">
        <f t="shared" ref="D11:D12" si="0">B11+C11</f>
        <v>2436290</v>
      </c>
    </row>
    <row r="12" spans="1:8" ht="30" customHeight="1">
      <c r="A12" s="5" t="s">
        <v>196</v>
      </c>
      <c r="B12" s="50">
        <v>2480762</v>
      </c>
      <c r="C12" s="50">
        <v>-44472</v>
      </c>
      <c r="D12" s="50">
        <f t="shared" si="0"/>
        <v>2436290</v>
      </c>
    </row>
    <row r="13" spans="1:8" ht="30" customHeight="1">
      <c r="A13" s="38" t="s">
        <v>197</v>
      </c>
      <c r="B13" s="50">
        <v>2480762</v>
      </c>
      <c r="C13" s="50">
        <v>-44742</v>
      </c>
      <c r="D13" s="50">
        <f>B13+C13</f>
        <v>2436020</v>
      </c>
    </row>
    <row r="14" spans="1:8" ht="30" hidden="1" customHeight="1">
      <c r="A14" s="5" t="s">
        <v>16</v>
      </c>
      <c r="B14" s="48"/>
      <c r="C14" s="48"/>
      <c r="D14" s="48"/>
    </row>
    <row r="15" spans="1:8" ht="25.5" hidden="1">
      <c r="A15" s="12" t="s">
        <v>17</v>
      </c>
      <c r="B15" s="48"/>
      <c r="C15" s="48"/>
      <c r="D15" s="48"/>
    </row>
    <row r="16" spans="1:8" ht="15.75" hidden="1" customHeight="1">
      <c r="A16" s="11" t="s">
        <v>18</v>
      </c>
      <c r="B16" s="48"/>
      <c r="C16" s="48"/>
      <c r="D16" s="48"/>
    </row>
    <row r="17" spans="1:4" ht="19.5" hidden="1" customHeight="1">
      <c r="A17" s="5" t="s">
        <v>19</v>
      </c>
      <c r="B17" s="48"/>
      <c r="C17" s="48"/>
      <c r="D17" s="48"/>
    </row>
    <row r="18" spans="1:4" ht="25.5" hidden="1">
      <c r="A18" s="13" t="s">
        <v>20</v>
      </c>
      <c r="B18" s="48"/>
      <c r="C18" s="48"/>
      <c r="D18" s="48"/>
    </row>
    <row r="19" spans="1:4" hidden="1"/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34"/>
  <sheetViews>
    <sheetView workbookViewId="0">
      <selection sqref="A1:H1"/>
    </sheetView>
  </sheetViews>
  <sheetFormatPr defaultRowHeight="15"/>
  <cols>
    <col min="1" max="1" width="9.140625" style="32"/>
    <col min="2" max="2" width="13.5703125" style="32" customWidth="1"/>
    <col min="3" max="4" width="9.140625" style="32"/>
    <col min="5" max="5" width="29.140625" style="32" customWidth="1"/>
    <col min="6" max="7" width="23.140625" style="45" customWidth="1"/>
    <col min="8" max="8" width="21.85546875" style="42" customWidth="1"/>
    <col min="9" max="9" width="32.42578125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 customHeight="1">
      <c r="A2" s="359" t="s">
        <v>23</v>
      </c>
      <c r="B2" s="360"/>
      <c r="C2" s="360"/>
      <c r="D2" s="360"/>
      <c r="E2" s="360"/>
      <c r="F2" s="360"/>
      <c r="G2" s="360"/>
    </row>
    <row r="3" spans="1:8" ht="15" customHeight="1">
      <c r="A3" s="368" t="s">
        <v>73</v>
      </c>
      <c r="B3" s="368"/>
      <c r="C3" s="369" t="s">
        <v>74</v>
      </c>
      <c r="D3" s="370"/>
      <c r="E3" s="371"/>
      <c r="F3" s="364" t="s">
        <v>205</v>
      </c>
      <c r="G3" s="364" t="s">
        <v>217</v>
      </c>
      <c r="H3" s="364" t="s">
        <v>207</v>
      </c>
    </row>
    <row r="4" spans="1:8" ht="18" customHeight="1">
      <c r="A4" s="368"/>
      <c r="B4" s="368"/>
      <c r="C4" s="372"/>
      <c r="D4" s="373"/>
      <c r="E4" s="374"/>
      <c r="F4" s="365"/>
      <c r="G4" s="365"/>
      <c r="H4" s="365"/>
    </row>
    <row r="5" spans="1:8">
      <c r="A5" s="367">
        <v>1</v>
      </c>
      <c r="B5" s="367"/>
      <c r="C5" s="367">
        <v>2</v>
      </c>
      <c r="D5" s="367"/>
      <c r="E5" s="367"/>
      <c r="F5" s="43"/>
      <c r="G5" s="43"/>
      <c r="H5" s="44"/>
    </row>
    <row r="6" spans="1:8" ht="27.75" customHeight="1">
      <c r="A6" s="366" t="s">
        <v>221</v>
      </c>
      <c r="B6" s="292"/>
      <c r="C6" s="292" t="s">
        <v>75</v>
      </c>
      <c r="D6" s="292"/>
      <c r="E6" s="292"/>
      <c r="F6" s="143">
        <v>2480762</v>
      </c>
      <c r="G6" s="143">
        <f>G7+G55+G321</f>
        <v>-44472</v>
      </c>
      <c r="H6" s="143">
        <f>F6+G6</f>
        <v>2436290</v>
      </c>
    </row>
    <row r="7" spans="1:8" s="35" customFormat="1" ht="15" customHeight="1">
      <c r="A7" s="361" t="s">
        <v>76</v>
      </c>
      <c r="B7" s="362"/>
      <c r="C7" s="362"/>
      <c r="D7" s="362"/>
      <c r="E7" s="363"/>
      <c r="F7" s="142">
        <v>1708000</v>
      </c>
      <c r="G7" s="142">
        <f>G8+G40</f>
        <v>0</v>
      </c>
      <c r="H7" s="142">
        <f>H8+H40</f>
        <v>1708000</v>
      </c>
    </row>
    <row r="8" spans="1:8" ht="15" customHeight="1">
      <c r="A8" s="292" t="s">
        <v>77</v>
      </c>
      <c r="B8" s="292"/>
      <c r="C8" s="292" t="s">
        <v>78</v>
      </c>
      <c r="D8" s="292"/>
      <c r="E8" s="292"/>
      <c r="F8" s="143">
        <v>93000</v>
      </c>
      <c r="G8" s="143">
        <f>G10</f>
        <v>0</v>
      </c>
      <c r="H8" s="143">
        <f>H10</f>
        <v>93000</v>
      </c>
    </row>
    <row r="9" spans="1:8" ht="15" customHeight="1">
      <c r="A9" s="286" t="s">
        <v>211</v>
      </c>
      <c r="B9" s="286"/>
      <c r="C9" s="286" t="s">
        <v>79</v>
      </c>
      <c r="D9" s="286"/>
      <c r="E9" s="286"/>
      <c r="F9" s="182">
        <v>93000</v>
      </c>
      <c r="G9" s="182">
        <f>G10</f>
        <v>0</v>
      </c>
      <c r="H9" s="182">
        <f>H10</f>
        <v>93000</v>
      </c>
    </row>
    <row r="10" spans="1:8" ht="15" customHeight="1">
      <c r="A10" s="288" t="s">
        <v>80</v>
      </c>
      <c r="B10" s="288"/>
      <c r="C10" s="288" t="s">
        <v>10</v>
      </c>
      <c r="D10" s="288"/>
      <c r="E10" s="288"/>
      <c r="F10" s="181">
        <v>93000</v>
      </c>
      <c r="G10" s="181">
        <f>G11+G37</f>
        <v>0</v>
      </c>
      <c r="H10" s="181">
        <f>H11+H37</f>
        <v>93000</v>
      </c>
    </row>
    <row r="11" spans="1:8" ht="15" customHeight="1">
      <c r="A11" s="344" t="s">
        <v>81</v>
      </c>
      <c r="B11" s="344"/>
      <c r="C11" s="345" t="s">
        <v>25</v>
      </c>
      <c r="D11" s="346"/>
      <c r="E11" s="347"/>
      <c r="F11" s="194">
        <v>92000</v>
      </c>
      <c r="G11" s="199">
        <f>G12+G15+G22+G31</f>
        <v>270</v>
      </c>
      <c r="H11" s="199">
        <f>H12+H15+H22+H31</f>
        <v>92270</v>
      </c>
    </row>
    <row r="12" spans="1:8" s="180" customFormat="1" ht="15" customHeight="1">
      <c r="A12" s="278" t="s">
        <v>82</v>
      </c>
      <c r="B12" s="278"/>
      <c r="C12" s="276" t="s">
        <v>83</v>
      </c>
      <c r="D12" s="276"/>
      <c r="E12" s="276"/>
      <c r="F12" s="197">
        <v>5500</v>
      </c>
      <c r="G12" s="197">
        <f t="shared" ref="G12" si="0">SUM(G13:G14)</f>
        <v>-1050</v>
      </c>
      <c r="H12" s="197">
        <f t="shared" ref="H12" si="1">SUM(H13:H14)</f>
        <v>4450</v>
      </c>
    </row>
    <row r="13" spans="1:8" ht="15" customHeight="1">
      <c r="A13" s="277" t="s">
        <v>84</v>
      </c>
      <c r="B13" s="277"/>
      <c r="C13" s="277" t="s">
        <v>85</v>
      </c>
      <c r="D13" s="277"/>
      <c r="E13" s="277"/>
      <c r="F13" s="63">
        <v>5000</v>
      </c>
      <c r="G13" s="63">
        <v>-1050</v>
      </c>
      <c r="H13" s="63">
        <f>SUM(F13+G13)</f>
        <v>3950</v>
      </c>
    </row>
    <row r="14" spans="1:8" ht="15" customHeight="1">
      <c r="A14" s="277" t="s">
        <v>86</v>
      </c>
      <c r="B14" s="277"/>
      <c r="C14" s="277" t="s">
        <v>87</v>
      </c>
      <c r="D14" s="277"/>
      <c r="E14" s="277"/>
      <c r="F14" s="63">
        <v>500</v>
      </c>
      <c r="G14" s="63">
        <v>0</v>
      </c>
      <c r="H14" s="63">
        <v>500</v>
      </c>
    </row>
    <row r="15" spans="1:8" s="180" customFormat="1" ht="15" customHeight="1">
      <c r="A15" s="278" t="s">
        <v>88</v>
      </c>
      <c r="B15" s="278"/>
      <c r="C15" s="278" t="s">
        <v>89</v>
      </c>
      <c r="D15" s="278"/>
      <c r="E15" s="278"/>
      <c r="F15" s="85">
        <v>11890</v>
      </c>
      <c r="G15" s="85">
        <f>SUM(G16:G21)</f>
        <v>4690</v>
      </c>
      <c r="H15" s="85">
        <f>SUM(H16:H21)</f>
        <v>16580</v>
      </c>
    </row>
    <row r="16" spans="1:8" ht="15" customHeight="1">
      <c r="A16" s="277" t="s">
        <v>90</v>
      </c>
      <c r="B16" s="277"/>
      <c r="C16" s="277" t="s">
        <v>91</v>
      </c>
      <c r="D16" s="277"/>
      <c r="E16" s="277"/>
      <c r="F16" s="63">
        <v>8600</v>
      </c>
      <c r="G16" s="63">
        <v>190</v>
      </c>
      <c r="H16" s="63">
        <f>SUM(F16+G16)</f>
        <v>8790</v>
      </c>
    </row>
    <row r="17" spans="1:8" ht="15" hidden="1" customHeight="1">
      <c r="A17" s="277">
        <v>3222</v>
      </c>
      <c r="B17" s="277"/>
      <c r="C17" s="277" t="s">
        <v>92</v>
      </c>
      <c r="D17" s="277"/>
      <c r="E17" s="277"/>
      <c r="F17" s="63">
        <v>0</v>
      </c>
      <c r="G17" s="63">
        <v>0</v>
      </c>
      <c r="H17" s="63">
        <f t="shared" ref="H17:H21" si="2">SUM(F17+G17)</f>
        <v>0</v>
      </c>
    </row>
    <row r="18" spans="1:8" ht="15" customHeight="1">
      <c r="A18" s="277" t="s">
        <v>93</v>
      </c>
      <c r="B18" s="277"/>
      <c r="C18" s="277" t="s">
        <v>94</v>
      </c>
      <c r="D18" s="277"/>
      <c r="E18" s="277"/>
      <c r="F18" s="63">
        <v>0</v>
      </c>
      <c r="G18" s="63">
        <v>1500</v>
      </c>
      <c r="H18" s="63">
        <f t="shared" si="2"/>
        <v>1500</v>
      </c>
    </row>
    <row r="19" spans="1:8" ht="15" customHeight="1">
      <c r="A19" s="265">
        <v>3224</v>
      </c>
      <c r="B19" s="267"/>
      <c r="C19" s="277" t="s">
        <v>95</v>
      </c>
      <c r="D19" s="277"/>
      <c r="E19" s="277"/>
      <c r="F19" s="63">
        <v>2000</v>
      </c>
      <c r="G19" s="63">
        <v>1800</v>
      </c>
      <c r="H19" s="63">
        <f t="shared" si="2"/>
        <v>3800</v>
      </c>
    </row>
    <row r="20" spans="1:8" ht="15" customHeight="1">
      <c r="A20" s="265" t="s">
        <v>96</v>
      </c>
      <c r="B20" s="267"/>
      <c r="C20" s="277" t="s">
        <v>97</v>
      </c>
      <c r="D20" s="277"/>
      <c r="E20" s="277"/>
      <c r="F20" s="63">
        <v>290</v>
      </c>
      <c r="G20" s="63">
        <v>500</v>
      </c>
      <c r="H20" s="63">
        <f t="shared" si="2"/>
        <v>790</v>
      </c>
    </row>
    <row r="21" spans="1:8" ht="15" customHeight="1">
      <c r="A21" s="265" t="s">
        <v>98</v>
      </c>
      <c r="B21" s="267"/>
      <c r="C21" s="277" t="s">
        <v>99</v>
      </c>
      <c r="D21" s="277"/>
      <c r="E21" s="277"/>
      <c r="F21" s="63">
        <v>1000</v>
      </c>
      <c r="G21" s="63">
        <v>700</v>
      </c>
      <c r="H21" s="63">
        <f t="shared" si="2"/>
        <v>1700</v>
      </c>
    </row>
    <row r="22" spans="1:8" s="180" customFormat="1" ht="15" customHeight="1">
      <c r="A22" s="318" t="s">
        <v>100</v>
      </c>
      <c r="B22" s="318"/>
      <c r="C22" s="318" t="s">
        <v>101</v>
      </c>
      <c r="D22" s="318"/>
      <c r="E22" s="318"/>
      <c r="F22" s="85">
        <v>70800</v>
      </c>
      <c r="G22" s="85">
        <f>SUM(G23:G30)</f>
        <v>-4110</v>
      </c>
      <c r="H22" s="85">
        <f>SUM(H23:H30)</f>
        <v>66690</v>
      </c>
    </row>
    <row r="23" spans="1:8" ht="15" customHeight="1">
      <c r="A23" s="265" t="s">
        <v>102</v>
      </c>
      <c r="B23" s="267"/>
      <c r="C23" s="277" t="s">
        <v>103</v>
      </c>
      <c r="D23" s="277"/>
      <c r="E23" s="277"/>
      <c r="F23" s="63">
        <v>5950</v>
      </c>
      <c r="G23" s="63">
        <v>-250</v>
      </c>
      <c r="H23" s="63">
        <f>SUM(F23+G23)</f>
        <v>5700</v>
      </c>
    </row>
    <row r="24" spans="1:8" ht="15" customHeight="1">
      <c r="A24" s="265">
        <v>3232</v>
      </c>
      <c r="B24" s="267"/>
      <c r="C24" s="277" t="s">
        <v>104</v>
      </c>
      <c r="D24" s="277"/>
      <c r="E24" s="277"/>
      <c r="F24" s="63">
        <v>26100</v>
      </c>
      <c r="G24" s="63">
        <v>-2770</v>
      </c>
      <c r="H24" s="63">
        <f t="shared" ref="H24:H30" si="3">SUM(F24+G24)</f>
        <v>23330</v>
      </c>
    </row>
    <row r="25" spans="1:8" ht="15" customHeight="1">
      <c r="A25" s="265" t="s">
        <v>105</v>
      </c>
      <c r="B25" s="267"/>
      <c r="C25" s="277" t="s">
        <v>106</v>
      </c>
      <c r="D25" s="277"/>
      <c r="E25" s="277"/>
      <c r="F25" s="63">
        <v>18900</v>
      </c>
      <c r="G25" s="63">
        <v>-85</v>
      </c>
      <c r="H25" s="63">
        <f t="shared" si="3"/>
        <v>18815</v>
      </c>
    </row>
    <row r="26" spans="1:8" ht="15" customHeight="1">
      <c r="A26" s="265" t="s">
        <v>107</v>
      </c>
      <c r="B26" s="267"/>
      <c r="C26" s="277" t="s">
        <v>108</v>
      </c>
      <c r="D26" s="277"/>
      <c r="E26" s="277"/>
      <c r="F26" s="63">
        <v>500</v>
      </c>
      <c r="G26" s="63">
        <v>1320</v>
      </c>
      <c r="H26" s="63">
        <f t="shared" si="3"/>
        <v>1820</v>
      </c>
    </row>
    <row r="27" spans="1:8" ht="15" customHeight="1">
      <c r="A27" s="265" t="s">
        <v>109</v>
      </c>
      <c r="B27" s="267"/>
      <c r="C27" s="277" t="s">
        <v>110</v>
      </c>
      <c r="D27" s="277"/>
      <c r="E27" s="277"/>
      <c r="F27" s="63">
        <v>4000</v>
      </c>
      <c r="G27" s="63">
        <v>-1000</v>
      </c>
      <c r="H27" s="63">
        <f t="shared" si="3"/>
        <v>3000</v>
      </c>
    </row>
    <row r="28" spans="1:8" ht="15" customHeight="1">
      <c r="A28" s="265" t="s">
        <v>111</v>
      </c>
      <c r="B28" s="267"/>
      <c r="C28" s="277" t="s">
        <v>112</v>
      </c>
      <c r="D28" s="277"/>
      <c r="E28" s="277"/>
      <c r="F28" s="63">
        <v>650</v>
      </c>
      <c r="G28" s="63">
        <v>-275</v>
      </c>
      <c r="H28" s="63">
        <f t="shared" si="3"/>
        <v>375</v>
      </c>
    </row>
    <row r="29" spans="1:8" ht="15" customHeight="1">
      <c r="A29" s="265" t="s">
        <v>113</v>
      </c>
      <c r="B29" s="267"/>
      <c r="C29" s="277" t="s">
        <v>114</v>
      </c>
      <c r="D29" s="277"/>
      <c r="E29" s="277"/>
      <c r="F29" s="63">
        <v>3700</v>
      </c>
      <c r="G29" s="63">
        <v>50</v>
      </c>
      <c r="H29" s="63">
        <f t="shared" si="3"/>
        <v>3750</v>
      </c>
    </row>
    <row r="30" spans="1:8" ht="15" customHeight="1">
      <c r="A30" s="265" t="s">
        <v>115</v>
      </c>
      <c r="B30" s="267"/>
      <c r="C30" s="277" t="s">
        <v>116</v>
      </c>
      <c r="D30" s="277"/>
      <c r="E30" s="277"/>
      <c r="F30" s="63">
        <v>11000</v>
      </c>
      <c r="G30" s="63">
        <v>-1100</v>
      </c>
      <c r="H30" s="63">
        <f t="shared" si="3"/>
        <v>9900</v>
      </c>
    </row>
    <row r="31" spans="1:8" ht="15" customHeight="1">
      <c r="A31" s="278" t="s">
        <v>117</v>
      </c>
      <c r="B31" s="278"/>
      <c r="C31" s="278" t="s">
        <v>118</v>
      </c>
      <c r="D31" s="278"/>
      <c r="E31" s="278"/>
      <c r="F31" s="85">
        <v>3810</v>
      </c>
      <c r="G31" s="85">
        <f>SUM(G32:G36)</f>
        <v>740</v>
      </c>
      <c r="H31" s="85">
        <f>SUM(H32:H36)</f>
        <v>4550</v>
      </c>
    </row>
    <row r="32" spans="1:8" ht="15" customHeight="1">
      <c r="A32" s="265" t="s">
        <v>119</v>
      </c>
      <c r="B32" s="267"/>
      <c r="C32" s="277" t="s">
        <v>120</v>
      </c>
      <c r="D32" s="277"/>
      <c r="E32" s="277"/>
      <c r="F32" s="63">
        <v>2650</v>
      </c>
      <c r="G32" s="63">
        <v>-10</v>
      </c>
      <c r="H32" s="63">
        <f>SUM(F32+G32)</f>
        <v>2640</v>
      </c>
    </row>
    <row r="33" spans="1:8" ht="15" customHeight="1">
      <c r="A33" s="265">
        <v>3293</v>
      </c>
      <c r="B33" s="267"/>
      <c r="C33" s="277" t="s">
        <v>121</v>
      </c>
      <c r="D33" s="277"/>
      <c r="E33" s="277"/>
      <c r="F33" s="63">
        <v>400</v>
      </c>
      <c r="G33" s="63">
        <v>700</v>
      </c>
      <c r="H33" s="63">
        <f t="shared" ref="H33:H36" si="4">SUM(F33+G33)</f>
        <v>1100</v>
      </c>
    </row>
    <row r="34" spans="1:8" ht="15" customHeight="1">
      <c r="A34" s="265" t="s">
        <v>122</v>
      </c>
      <c r="B34" s="267"/>
      <c r="C34" s="277" t="s">
        <v>123</v>
      </c>
      <c r="D34" s="277"/>
      <c r="E34" s="277"/>
      <c r="F34" s="63">
        <v>100</v>
      </c>
      <c r="G34" s="63">
        <v>0</v>
      </c>
      <c r="H34" s="63">
        <f t="shared" si="4"/>
        <v>100</v>
      </c>
    </row>
    <row r="35" spans="1:8" ht="15" customHeight="1">
      <c r="A35" s="265">
        <v>3295</v>
      </c>
      <c r="B35" s="267"/>
      <c r="C35" s="277" t="s">
        <v>124</v>
      </c>
      <c r="D35" s="277"/>
      <c r="E35" s="277"/>
      <c r="F35" s="63">
        <v>270</v>
      </c>
      <c r="G35" s="63">
        <v>350</v>
      </c>
      <c r="H35" s="63">
        <f t="shared" si="4"/>
        <v>620</v>
      </c>
    </row>
    <row r="36" spans="1:8" ht="15" customHeight="1">
      <c r="A36" s="265" t="s">
        <v>125</v>
      </c>
      <c r="B36" s="267"/>
      <c r="C36" s="277" t="s">
        <v>118</v>
      </c>
      <c r="D36" s="277"/>
      <c r="E36" s="277"/>
      <c r="F36" s="63">
        <v>390</v>
      </c>
      <c r="G36" s="63">
        <v>-300</v>
      </c>
      <c r="H36" s="63">
        <f t="shared" si="4"/>
        <v>90</v>
      </c>
    </row>
    <row r="37" spans="1:8" ht="15" customHeight="1">
      <c r="A37" s="345" t="s">
        <v>126</v>
      </c>
      <c r="B37" s="347"/>
      <c r="C37" s="344" t="s">
        <v>69</v>
      </c>
      <c r="D37" s="344"/>
      <c r="E37" s="344"/>
      <c r="F37" s="194">
        <v>1000</v>
      </c>
      <c r="G37" s="52">
        <f t="shared" ref="G37:H38" si="5">G38</f>
        <v>-270</v>
      </c>
      <c r="H37" s="199">
        <f t="shared" si="5"/>
        <v>730</v>
      </c>
    </row>
    <row r="38" spans="1:8" ht="15" customHeight="1">
      <c r="A38" s="276" t="s">
        <v>127</v>
      </c>
      <c r="B38" s="358"/>
      <c r="C38" s="283" t="s">
        <v>72</v>
      </c>
      <c r="D38" s="284"/>
      <c r="E38" s="285"/>
      <c r="F38" s="196">
        <v>1000</v>
      </c>
      <c r="G38" s="89">
        <f>G39</f>
        <v>-270</v>
      </c>
      <c r="H38" s="195">
        <f t="shared" si="5"/>
        <v>730</v>
      </c>
    </row>
    <row r="39" spans="1:8" ht="15" customHeight="1">
      <c r="A39" s="265" t="s">
        <v>128</v>
      </c>
      <c r="B39" s="267"/>
      <c r="C39" s="277" t="s">
        <v>129</v>
      </c>
      <c r="D39" s="277"/>
      <c r="E39" s="277"/>
      <c r="F39" s="63">
        <v>1000</v>
      </c>
      <c r="G39" s="63">
        <v>-270</v>
      </c>
      <c r="H39" s="63">
        <f>SUM(F39+G39)</f>
        <v>730</v>
      </c>
    </row>
    <row r="40" spans="1:8" s="180" customFormat="1" ht="15" customHeight="1">
      <c r="A40" s="292" t="s">
        <v>130</v>
      </c>
      <c r="B40" s="292"/>
      <c r="C40" s="292" t="s">
        <v>131</v>
      </c>
      <c r="D40" s="292"/>
      <c r="E40" s="292"/>
      <c r="F40" s="143">
        <v>1615000</v>
      </c>
      <c r="G40" s="143">
        <f t="shared" ref="G40:H41" si="6">G41</f>
        <v>0</v>
      </c>
      <c r="H40" s="143">
        <f t="shared" si="6"/>
        <v>1615000</v>
      </c>
    </row>
    <row r="41" spans="1:8" s="180" customFormat="1" ht="15" customHeight="1">
      <c r="A41" s="348" t="s">
        <v>212</v>
      </c>
      <c r="B41" s="348"/>
      <c r="C41" s="348" t="s">
        <v>132</v>
      </c>
      <c r="D41" s="348"/>
      <c r="E41" s="348"/>
      <c r="F41" s="185">
        <v>1615000</v>
      </c>
      <c r="G41" s="185">
        <f t="shared" si="6"/>
        <v>0</v>
      </c>
      <c r="H41" s="185">
        <f t="shared" si="6"/>
        <v>1615000</v>
      </c>
    </row>
    <row r="42" spans="1:8" s="180" customFormat="1" ht="15" customHeight="1">
      <c r="A42" s="340" t="s">
        <v>80</v>
      </c>
      <c r="B42" s="340"/>
      <c r="C42" s="340" t="s">
        <v>10</v>
      </c>
      <c r="D42" s="340"/>
      <c r="E42" s="340"/>
      <c r="F42" s="186">
        <v>1615000</v>
      </c>
      <c r="G42" s="186">
        <f t="shared" ref="G42" si="7">G43+G50</f>
        <v>0</v>
      </c>
      <c r="H42" s="186">
        <f t="shared" ref="H42" si="8">H43+H50</f>
        <v>1615000</v>
      </c>
    </row>
    <row r="43" spans="1:8" s="180" customFormat="1" ht="15" customHeight="1">
      <c r="A43" s="353">
        <v>31</v>
      </c>
      <c r="B43" s="354"/>
      <c r="C43" s="344" t="s">
        <v>11</v>
      </c>
      <c r="D43" s="344"/>
      <c r="E43" s="344"/>
      <c r="F43" s="199">
        <v>1585000</v>
      </c>
      <c r="G43" s="52">
        <f t="shared" ref="G43" si="9">G44+G46+G48</f>
        <v>0</v>
      </c>
      <c r="H43" s="199">
        <f t="shared" ref="H43" si="10">H44+H46+H48</f>
        <v>1585000</v>
      </c>
    </row>
    <row r="44" spans="1:8" ht="15" customHeight="1">
      <c r="A44" s="284">
        <v>311</v>
      </c>
      <c r="B44" s="285"/>
      <c r="C44" s="355" t="s">
        <v>133</v>
      </c>
      <c r="D44" s="356"/>
      <c r="E44" s="357"/>
      <c r="F44" s="90">
        <v>1300000</v>
      </c>
      <c r="G44" s="90">
        <f t="shared" ref="G44:H44" si="11">G45</f>
        <v>0</v>
      </c>
      <c r="H44" s="90">
        <f t="shared" si="11"/>
        <v>1300000</v>
      </c>
    </row>
    <row r="45" spans="1:8" ht="15" customHeight="1">
      <c r="A45" s="265">
        <v>3111</v>
      </c>
      <c r="B45" s="267"/>
      <c r="C45" s="265" t="s">
        <v>134</v>
      </c>
      <c r="D45" s="266"/>
      <c r="E45" s="267"/>
      <c r="F45" s="62">
        <v>1300000</v>
      </c>
      <c r="G45" s="63">
        <v>0</v>
      </c>
      <c r="H45" s="62">
        <v>1300000</v>
      </c>
    </row>
    <row r="46" spans="1:8" s="180" customFormat="1" ht="15" customHeight="1">
      <c r="A46" s="284">
        <v>312</v>
      </c>
      <c r="B46" s="285"/>
      <c r="C46" s="337" t="s">
        <v>135</v>
      </c>
      <c r="D46" s="338"/>
      <c r="E46" s="339"/>
      <c r="F46" s="183">
        <v>75000</v>
      </c>
      <c r="G46" s="183">
        <f t="shared" ref="G46:H46" si="12">G47</f>
        <v>0</v>
      </c>
      <c r="H46" s="183">
        <f t="shared" si="12"/>
        <v>75000</v>
      </c>
    </row>
    <row r="47" spans="1:8" ht="15" customHeight="1">
      <c r="A47" s="265">
        <v>3121</v>
      </c>
      <c r="B47" s="267"/>
      <c r="C47" s="277" t="s">
        <v>135</v>
      </c>
      <c r="D47" s="277"/>
      <c r="E47" s="277"/>
      <c r="F47" s="63">
        <v>75000</v>
      </c>
      <c r="G47" s="63">
        <v>0</v>
      </c>
      <c r="H47" s="63">
        <v>75000</v>
      </c>
    </row>
    <row r="48" spans="1:8" s="180" customFormat="1" ht="15" customHeight="1">
      <c r="A48" s="284">
        <v>313</v>
      </c>
      <c r="B48" s="285"/>
      <c r="C48" s="290" t="s">
        <v>138</v>
      </c>
      <c r="D48" s="284"/>
      <c r="E48" s="285"/>
      <c r="F48" s="184">
        <v>210000</v>
      </c>
      <c r="G48" s="184">
        <f t="shared" ref="G48:H48" si="13">G49</f>
        <v>0</v>
      </c>
      <c r="H48" s="184">
        <f t="shared" si="13"/>
        <v>210000</v>
      </c>
    </row>
    <row r="49" spans="1:9" ht="15" customHeight="1">
      <c r="A49" s="265">
        <v>3132</v>
      </c>
      <c r="B49" s="267"/>
      <c r="C49" s="277" t="s">
        <v>139</v>
      </c>
      <c r="D49" s="277"/>
      <c r="E49" s="277"/>
      <c r="F49" s="63">
        <v>210000</v>
      </c>
      <c r="G49" s="63">
        <v>0</v>
      </c>
      <c r="H49" s="63">
        <v>210000</v>
      </c>
    </row>
    <row r="50" spans="1:9" ht="15" customHeight="1">
      <c r="A50" s="92">
        <v>32</v>
      </c>
      <c r="B50" s="93"/>
      <c r="C50" s="352" t="s">
        <v>25</v>
      </c>
      <c r="D50" s="352"/>
      <c r="E50" s="352"/>
      <c r="F50" s="87">
        <v>30000</v>
      </c>
      <c r="G50" s="87">
        <f t="shared" ref="G50" si="14">G51+G53</f>
        <v>0</v>
      </c>
      <c r="H50" s="87">
        <f t="shared" ref="H50" si="15">H51+H53</f>
        <v>30000</v>
      </c>
    </row>
    <row r="51" spans="1:9" s="180" customFormat="1" ht="15" customHeight="1">
      <c r="A51" s="284">
        <v>321</v>
      </c>
      <c r="B51" s="285"/>
      <c r="C51" s="290" t="s">
        <v>83</v>
      </c>
      <c r="D51" s="284"/>
      <c r="E51" s="285"/>
      <c r="F51" s="184">
        <v>25000</v>
      </c>
      <c r="G51" s="184">
        <f t="shared" ref="G51:H51" si="16">G52</f>
        <v>0</v>
      </c>
      <c r="H51" s="184">
        <f t="shared" si="16"/>
        <v>25000</v>
      </c>
    </row>
    <row r="52" spans="1:9" ht="15" customHeight="1">
      <c r="A52" s="265">
        <v>3212</v>
      </c>
      <c r="B52" s="267"/>
      <c r="C52" s="277" t="s">
        <v>140</v>
      </c>
      <c r="D52" s="277"/>
      <c r="E52" s="277"/>
      <c r="F52" s="63">
        <v>25000</v>
      </c>
      <c r="G52" s="63">
        <v>0</v>
      </c>
      <c r="H52" s="63">
        <v>25000</v>
      </c>
    </row>
    <row r="53" spans="1:9" s="180" customFormat="1" ht="15" customHeight="1">
      <c r="A53" s="284">
        <v>329</v>
      </c>
      <c r="B53" s="285"/>
      <c r="C53" s="283" t="s">
        <v>118</v>
      </c>
      <c r="D53" s="284"/>
      <c r="E53" s="285"/>
      <c r="F53" s="89">
        <v>5000</v>
      </c>
      <c r="G53" s="89">
        <f t="shared" ref="G53" si="17">G54</f>
        <v>0</v>
      </c>
      <c r="H53" s="89">
        <f>H54</f>
        <v>5000</v>
      </c>
    </row>
    <row r="54" spans="1:9" ht="15" customHeight="1">
      <c r="A54" s="265">
        <v>3295</v>
      </c>
      <c r="B54" s="267"/>
      <c r="C54" s="277" t="s">
        <v>124</v>
      </c>
      <c r="D54" s="277"/>
      <c r="E54" s="277"/>
      <c r="F54" s="63">
        <v>5000</v>
      </c>
      <c r="G54" s="63">
        <v>0</v>
      </c>
      <c r="H54" s="63">
        <v>5000</v>
      </c>
    </row>
    <row r="55" spans="1:9" s="180" customFormat="1" ht="36" customHeight="1">
      <c r="A55" s="349" t="s">
        <v>141</v>
      </c>
      <c r="B55" s="350"/>
      <c r="C55" s="350"/>
      <c r="D55" s="350"/>
      <c r="E55" s="351"/>
      <c r="F55" s="198">
        <v>743112</v>
      </c>
      <c r="G55" s="198">
        <f>G56+G127+G194+G200+G218+G249+G278+G285+G297+G182</f>
        <v>-44472</v>
      </c>
      <c r="H55" s="198">
        <f>H56+H127+H194+H200+H218+H249+H278+H285+H297+H182</f>
        <v>698290</v>
      </c>
      <c r="I55" s="187" t="s">
        <v>231</v>
      </c>
    </row>
    <row r="56" spans="1:9" s="180" customFormat="1" ht="15" customHeight="1">
      <c r="A56" s="292" t="s">
        <v>142</v>
      </c>
      <c r="B56" s="292"/>
      <c r="C56" s="292" t="s">
        <v>143</v>
      </c>
      <c r="D56" s="292"/>
      <c r="E56" s="292"/>
      <c r="F56" s="143">
        <v>158981</v>
      </c>
      <c r="G56" s="143">
        <f>G57+G82+G92</f>
        <v>1468</v>
      </c>
      <c r="H56" s="143">
        <f>H57+H82+H92</f>
        <v>160449</v>
      </c>
      <c r="I56" s="187" t="s">
        <v>231</v>
      </c>
    </row>
    <row r="57" spans="1:9" s="180" customFormat="1" ht="15" customHeight="1">
      <c r="A57" s="348" t="s">
        <v>144</v>
      </c>
      <c r="B57" s="348"/>
      <c r="C57" s="348" t="s">
        <v>79</v>
      </c>
      <c r="D57" s="348"/>
      <c r="E57" s="348"/>
      <c r="F57" s="185">
        <v>87960</v>
      </c>
      <c r="G57" s="185">
        <f>G58+G71</f>
        <v>-1680</v>
      </c>
      <c r="H57" s="185">
        <f>H58+H71</f>
        <v>86280</v>
      </c>
      <c r="I57" s="187"/>
    </row>
    <row r="58" spans="1:9" s="180" customFormat="1" ht="15" customHeight="1">
      <c r="A58" s="340" t="s">
        <v>80</v>
      </c>
      <c r="B58" s="340"/>
      <c r="C58" s="340" t="s">
        <v>10</v>
      </c>
      <c r="D58" s="340"/>
      <c r="E58" s="340"/>
      <c r="F58" s="186">
        <v>81525</v>
      </c>
      <c r="G58" s="186">
        <f>G59+G67</f>
        <v>-845</v>
      </c>
      <c r="H58" s="186">
        <f>H59+H67</f>
        <v>80680</v>
      </c>
    </row>
    <row r="59" spans="1:9" s="180" customFormat="1" ht="15" customHeight="1">
      <c r="A59" s="344" t="s">
        <v>81</v>
      </c>
      <c r="B59" s="344"/>
      <c r="C59" s="345" t="s">
        <v>25</v>
      </c>
      <c r="D59" s="346"/>
      <c r="E59" s="347"/>
      <c r="F59" s="52">
        <v>52925</v>
      </c>
      <c r="G59" s="199">
        <f>G60+G64</f>
        <v>1435</v>
      </c>
      <c r="H59" s="199">
        <f>H60+H64</f>
        <v>54360</v>
      </c>
    </row>
    <row r="60" spans="1:9" s="180" customFormat="1" ht="15" customHeight="1">
      <c r="A60" s="278" t="s">
        <v>88</v>
      </c>
      <c r="B60" s="282"/>
      <c r="C60" s="283" t="s">
        <v>89</v>
      </c>
      <c r="D60" s="284"/>
      <c r="E60" s="285"/>
      <c r="F60" s="89">
        <v>36925</v>
      </c>
      <c r="G60" s="89">
        <f>SUM(G61:G63)</f>
        <v>1435</v>
      </c>
      <c r="H60" s="89">
        <f>SUM(H61:H63)</f>
        <v>38360</v>
      </c>
    </row>
    <row r="61" spans="1:9" s="41" customFormat="1" ht="15" customHeight="1">
      <c r="A61" s="268">
        <v>3221</v>
      </c>
      <c r="B61" s="269"/>
      <c r="C61" s="270" t="s">
        <v>91</v>
      </c>
      <c r="D61" s="271"/>
      <c r="E61" s="272"/>
      <c r="F61" s="91">
        <v>650</v>
      </c>
      <c r="G61" s="94">
        <v>-300</v>
      </c>
      <c r="H61" s="91">
        <f>SUM(F61+G61)</f>
        <v>350</v>
      </c>
    </row>
    <row r="62" spans="1:9" ht="15" customHeight="1">
      <c r="A62" s="265">
        <v>3223</v>
      </c>
      <c r="B62" s="267"/>
      <c r="C62" s="265" t="s">
        <v>94</v>
      </c>
      <c r="D62" s="266"/>
      <c r="E62" s="267"/>
      <c r="F62" s="62">
        <v>35000</v>
      </c>
      <c r="G62" s="63">
        <v>0</v>
      </c>
      <c r="H62" s="91">
        <f t="shared" ref="H62:H63" si="18">SUM(F62+G62)</f>
        <v>35000</v>
      </c>
    </row>
    <row r="63" spans="1:9" ht="15" customHeight="1">
      <c r="A63" s="265" t="s">
        <v>96</v>
      </c>
      <c r="B63" s="267"/>
      <c r="C63" s="265" t="s">
        <v>97</v>
      </c>
      <c r="D63" s="266"/>
      <c r="E63" s="267"/>
      <c r="F63" s="62">
        <v>1275</v>
      </c>
      <c r="G63" s="63">
        <v>1735</v>
      </c>
      <c r="H63" s="91">
        <f t="shared" si="18"/>
        <v>3010</v>
      </c>
    </row>
    <row r="64" spans="1:9" s="180" customFormat="1" ht="15" customHeight="1">
      <c r="A64" s="278" t="s">
        <v>100</v>
      </c>
      <c r="B64" s="282"/>
      <c r="C64" s="283" t="s">
        <v>101</v>
      </c>
      <c r="D64" s="284"/>
      <c r="E64" s="285"/>
      <c r="F64" s="89">
        <v>16000</v>
      </c>
      <c r="G64" s="89">
        <f>G65+G66</f>
        <v>0</v>
      </c>
      <c r="H64" s="89">
        <f>SUM(H65:H66)</f>
        <v>16000</v>
      </c>
    </row>
    <row r="65" spans="1:15" ht="15" customHeight="1">
      <c r="A65" s="265">
        <v>3232</v>
      </c>
      <c r="B65" s="267"/>
      <c r="C65" s="277" t="s">
        <v>104</v>
      </c>
      <c r="D65" s="277"/>
      <c r="E65" s="277"/>
      <c r="F65" s="63">
        <v>8000</v>
      </c>
      <c r="G65" s="63">
        <v>0</v>
      </c>
      <c r="H65" s="63">
        <v>8000</v>
      </c>
    </row>
    <row r="66" spans="1:15" ht="15" customHeight="1">
      <c r="A66" s="167">
        <v>3239</v>
      </c>
      <c r="B66" s="168"/>
      <c r="C66" s="265" t="s">
        <v>235</v>
      </c>
      <c r="D66" s="266"/>
      <c r="E66" s="267"/>
      <c r="F66" s="63">
        <v>8000</v>
      </c>
      <c r="G66" s="63">
        <v>0</v>
      </c>
      <c r="H66" s="63">
        <v>8000</v>
      </c>
    </row>
    <row r="67" spans="1:15" s="180" customFormat="1" ht="18.75" customHeight="1">
      <c r="A67" s="279" t="s">
        <v>145</v>
      </c>
      <c r="B67" s="280"/>
      <c r="C67" s="281" t="s">
        <v>146</v>
      </c>
      <c r="D67" s="281"/>
      <c r="E67" s="281"/>
      <c r="F67" s="88">
        <v>28600</v>
      </c>
      <c r="G67" s="88">
        <f t="shared" ref="G67:H67" si="19">G68</f>
        <v>-2280</v>
      </c>
      <c r="H67" s="88">
        <f t="shared" si="19"/>
        <v>26320</v>
      </c>
    </row>
    <row r="68" spans="1:15" s="180" customFormat="1" ht="15" customHeight="1">
      <c r="A68" s="278" t="s">
        <v>147</v>
      </c>
      <c r="B68" s="278"/>
      <c r="C68" s="278" t="s">
        <v>148</v>
      </c>
      <c r="D68" s="278"/>
      <c r="E68" s="278"/>
      <c r="F68" s="85">
        <v>28600</v>
      </c>
      <c r="G68" s="85">
        <f>SUM(G69:G70)</f>
        <v>-2280</v>
      </c>
      <c r="H68" s="85">
        <f>SUM(H69:H70)</f>
        <v>26320</v>
      </c>
    </row>
    <row r="69" spans="1:15" ht="15" customHeight="1">
      <c r="A69" s="265">
        <v>3721</v>
      </c>
      <c r="B69" s="267"/>
      <c r="C69" s="277" t="s">
        <v>149</v>
      </c>
      <c r="D69" s="277"/>
      <c r="E69" s="277"/>
      <c r="F69" s="63">
        <v>25400</v>
      </c>
      <c r="G69" s="63">
        <v>-180</v>
      </c>
      <c r="H69" s="63">
        <f>SUM(F69+G69)</f>
        <v>25220</v>
      </c>
    </row>
    <row r="70" spans="1:15" ht="15" customHeight="1">
      <c r="A70" s="33">
        <v>3722</v>
      </c>
      <c r="B70" s="34"/>
      <c r="C70" s="277" t="s">
        <v>187</v>
      </c>
      <c r="D70" s="277"/>
      <c r="E70" s="277"/>
      <c r="F70" s="63">
        <v>3200</v>
      </c>
      <c r="G70" s="63">
        <v>-2100</v>
      </c>
      <c r="H70" s="63">
        <f>SUM(F70+G70)</f>
        <v>1100</v>
      </c>
    </row>
    <row r="71" spans="1:15" s="180" customFormat="1" ht="15" customHeight="1">
      <c r="A71" s="200">
        <v>4</v>
      </c>
      <c r="B71" s="201"/>
      <c r="C71" s="340" t="s">
        <v>12</v>
      </c>
      <c r="D71" s="340"/>
      <c r="E71" s="340"/>
      <c r="F71" s="186">
        <v>6435</v>
      </c>
      <c r="G71" s="186">
        <f t="shared" ref="G71:H73" si="20">G72</f>
        <v>-835</v>
      </c>
      <c r="H71" s="186">
        <f t="shared" si="20"/>
        <v>5600</v>
      </c>
      <c r="M71" s="299"/>
      <c r="N71" s="299"/>
      <c r="O71" s="299"/>
    </row>
    <row r="72" spans="1:15" s="180" customFormat="1" ht="16.5" customHeight="1">
      <c r="A72" s="202">
        <v>42</v>
      </c>
      <c r="C72" s="281" t="s">
        <v>33</v>
      </c>
      <c r="D72" s="281"/>
      <c r="E72" s="281"/>
      <c r="F72" s="229">
        <v>6435</v>
      </c>
      <c r="G72" s="203">
        <f t="shared" si="20"/>
        <v>-835</v>
      </c>
      <c r="H72" s="203">
        <f t="shared" si="20"/>
        <v>5600</v>
      </c>
    </row>
    <row r="73" spans="1:15" s="180" customFormat="1" ht="15" customHeight="1">
      <c r="A73" s="204">
        <v>422</v>
      </c>
      <c r="B73" s="205"/>
      <c r="C73" s="341" t="s">
        <v>182</v>
      </c>
      <c r="D73" s="342"/>
      <c r="E73" s="343"/>
      <c r="F73" s="203">
        <v>6435</v>
      </c>
      <c r="G73" s="203">
        <f t="shared" si="20"/>
        <v>-835</v>
      </c>
      <c r="H73" s="203">
        <f t="shared" si="20"/>
        <v>5600</v>
      </c>
      <c r="M73" s="283"/>
      <c r="N73" s="284"/>
      <c r="O73" s="285"/>
    </row>
    <row r="74" spans="1:15" ht="15" customHeight="1">
      <c r="A74" s="167">
        <v>4221</v>
      </c>
      <c r="B74" s="168"/>
      <c r="C74" s="265" t="s">
        <v>183</v>
      </c>
      <c r="D74" s="266"/>
      <c r="E74" s="267"/>
      <c r="F74" s="63">
        <v>6435</v>
      </c>
      <c r="G74" s="63">
        <v>-835</v>
      </c>
      <c r="H74" s="63">
        <f>SUM(F74+G74)</f>
        <v>5600</v>
      </c>
    </row>
    <row r="75" spans="1:15" ht="15" customHeight="1">
      <c r="A75" s="167"/>
      <c r="B75" s="168"/>
      <c r="C75" s="190"/>
      <c r="D75" s="191"/>
      <c r="E75" s="192"/>
      <c r="F75" s="63"/>
      <c r="G75" s="63"/>
      <c r="H75" s="63"/>
    </row>
    <row r="76" spans="1:15" ht="15" customHeight="1">
      <c r="A76" s="286" t="s">
        <v>218</v>
      </c>
      <c r="B76" s="286"/>
      <c r="C76" s="286" t="s">
        <v>198</v>
      </c>
      <c r="D76" s="286"/>
      <c r="E76" s="286"/>
      <c r="F76" s="182">
        <v>0</v>
      </c>
      <c r="G76" s="182">
        <v>0</v>
      </c>
      <c r="H76" s="182">
        <v>0</v>
      </c>
    </row>
    <row r="77" spans="1:15" ht="15" customHeight="1">
      <c r="A77" s="299" t="s">
        <v>80</v>
      </c>
      <c r="B77" s="299"/>
      <c r="C77" s="299" t="s">
        <v>10</v>
      </c>
      <c r="D77" s="299"/>
      <c r="E77" s="299"/>
      <c r="F77" s="86">
        <v>0</v>
      </c>
      <c r="G77" s="86">
        <v>0</v>
      </c>
      <c r="H77" s="86">
        <f t="shared" ref="H77" si="21">H78</f>
        <v>0</v>
      </c>
    </row>
    <row r="78" spans="1:15" ht="15" customHeight="1">
      <c r="A78" s="281" t="s">
        <v>81</v>
      </c>
      <c r="B78" s="281"/>
      <c r="C78" s="281" t="s">
        <v>25</v>
      </c>
      <c r="D78" s="281"/>
      <c r="E78" s="281"/>
      <c r="F78" s="87">
        <v>0</v>
      </c>
      <c r="G78" s="87">
        <v>0</v>
      </c>
      <c r="H78" s="87">
        <v>0</v>
      </c>
    </row>
    <row r="79" spans="1:15" ht="15" customHeight="1">
      <c r="A79" s="278" t="s">
        <v>88</v>
      </c>
      <c r="B79" s="278"/>
      <c r="C79" s="278" t="s">
        <v>89</v>
      </c>
      <c r="D79" s="278"/>
      <c r="E79" s="278"/>
      <c r="F79" s="84">
        <v>0</v>
      </c>
      <c r="G79" s="84">
        <v>0</v>
      </c>
      <c r="H79" s="84">
        <v>0</v>
      </c>
    </row>
    <row r="80" spans="1:15" ht="15" customHeight="1">
      <c r="A80" s="265" t="s">
        <v>90</v>
      </c>
      <c r="B80" s="267"/>
      <c r="C80" s="265" t="s">
        <v>91</v>
      </c>
      <c r="D80" s="266"/>
      <c r="E80" s="267"/>
      <c r="F80" s="62">
        <v>0</v>
      </c>
      <c r="G80" s="62">
        <v>0</v>
      </c>
      <c r="H80" s="62">
        <v>0</v>
      </c>
    </row>
    <row r="81" spans="1:14" ht="15" customHeight="1">
      <c r="A81" s="167"/>
      <c r="B81" s="168"/>
      <c r="C81" s="167"/>
      <c r="D81" s="169"/>
      <c r="E81" s="168"/>
      <c r="F81" s="62"/>
      <c r="G81" s="62"/>
      <c r="H81" s="62"/>
    </row>
    <row r="82" spans="1:14" ht="15" customHeight="1">
      <c r="A82" s="286" t="s">
        <v>213</v>
      </c>
      <c r="B82" s="286"/>
      <c r="C82" s="286" t="s">
        <v>190</v>
      </c>
      <c r="D82" s="286"/>
      <c r="E82" s="286"/>
      <c r="F82" s="182">
        <v>1616</v>
      </c>
      <c r="G82" s="182">
        <f>G83</f>
        <v>148</v>
      </c>
      <c r="H82" s="182">
        <f>H83</f>
        <v>1764</v>
      </c>
      <c r="I82" s="145"/>
    </row>
    <row r="83" spans="1:14" ht="15" customHeight="1">
      <c r="A83" s="299" t="s">
        <v>80</v>
      </c>
      <c r="B83" s="299"/>
      <c r="C83" s="299" t="s">
        <v>10</v>
      </c>
      <c r="D83" s="299"/>
      <c r="E83" s="299"/>
      <c r="F83" s="86">
        <v>1616</v>
      </c>
      <c r="G83" s="86">
        <f>G84+G89</f>
        <v>148</v>
      </c>
      <c r="H83" s="86">
        <f>H84+H89</f>
        <v>1764</v>
      </c>
      <c r="I83" s="145"/>
    </row>
    <row r="84" spans="1:14" ht="15" customHeight="1">
      <c r="A84" s="281" t="s">
        <v>81</v>
      </c>
      <c r="B84" s="281"/>
      <c r="C84" s="281" t="s">
        <v>25</v>
      </c>
      <c r="D84" s="281"/>
      <c r="E84" s="281"/>
      <c r="F84" s="87">
        <v>1616</v>
      </c>
      <c r="G84" s="87">
        <f>G85</f>
        <v>146</v>
      </c>
      <c r="H84" s="87">
        <f>H85</f>
        <v>1762</v>
      </c>
      <c r="I84" s="145"/>
    </row>
    <row r="85" spans="1:14" ht="15" customHeight="1">
      <c r="A85" s="278" t="s">
        <v>88</v>
      </c>
      <c r="B85" s="278"/>
      <c r="C85" s="278" t="s">
        <v>89</v>
      </c>
      <c r="D85" s="278"/>
      <c r="E85" s="278"/>
      <c r="F85" s="84">
        <v>1616</v>
      </c>
      <c r="G85" s="84">
        <f t="shared" ref="G85" si="22">SUM(G86:G88)</f>
        <v>146</v>
      </c>
      <c r="H85" s="84">
        <f t="shared" ref="H85" si="23">SUM(H86:H88)</f>
        <v>1762</v>
      </c>
    </row>
    <row r="86" spans="1:14" ht="15" customHeight="1">
      <c r="A86" s="265" t="s">
        <v>90</v>
      </c>
      <c r="B86" s="267"/>
      <c r="C86" s="265" t="s">
        <v>91</v>
      </c>
      <c r="D86" s="266"/>
      <c r="E86" s="267"/>
      <c r="F86" s="62">
        <v>1597</v>
      </c>
      <c r="G86" s="62">
        <v>31</v>
      </c>
      <c r="H86" s="62">
        <v>1628</v>
      </c>
      <c r="N86" s="188"/>
    </row>
    <row r="87" spans="1:14" ht="15" customHeight="1">
      <c r="A87" s="265">
        <v>3222</v>
      </c>
      <c r="B87" s="267"/>
      <c r="C87" s="265" t="s">
        <v>92</v>
      </c>
      <c r="D87" s="266"/>
      <c r="E87" s="267"/>
      <c r="F87" s="62">
        <v>19</v>
      </c>
      <c r="G87" s="62">
        <v>115</v>
      </c>
      <c r="H87" s="62">
        <v>134</v>
      </c>
    </row>
    <row r="88" spans="1:14" ht="15" customHeight="1">
      <c r="A88" s="265">
        <v>3224</v>
      </c>
      <c r="B88" s="267"/>
      <c r="C88" s="265" t="s">
        <v>191</v>
      </c>
      <c r="D88" s="266"/>
      <c r="E88" s="267"/>
      <c r="F88" s="62">
        <v>0</v>
      </c>
      <c r="G88" s="62" t="s">
        <v>239</v>
      </c>
      <c r="H88" s="62">
        <v>0</v>
      </c>
    </row>
    <row r="89" spans="1:14" ht="15" customHeight="1">
      <c r="A89" s="265">
        <v>38</v>
      </c>
      <c r="B89" s="267"/>
      <c r="C89" s="265"/>
      <c r="D89" s="266"/>
      <c r="E89" s="267"/>
      <c r="F89" s="62">
        <v>0</v>
      </c>
      <c r="G89" s="62">
        <v>2</v>
      </c>
      <c r="H89" s="62">
        <v>2</v>
      </c>
    </row>
    <row r="90" spans="1:14" ht="15" customHeight="1">
      <c r="A90" s="167">
        <v>381</v>
      </c>
      <c r="B90" s="168"/>
      <c r="C90" s="167"/>
      <c r="D90" s="169"/>
      <c r="E90" s="168"/>
      <c r="F90" s="62">
        <v>0</v>
      </c>
      <c r="G90" s="62">
        <v>2</v>
      </c>
      <c r="H90" s="62">
        <v>2</v>
      </c>
    </row>
    <row r="91" spans="1:14" s="228" customFormat="1" ht="15" customHeight="1">
      <c r="A91" s="226">
        <v>2</v>
      </c>
      <c r="B91" s="227"/>
      <c r="C91" s="265" t="s">
        <v>236</v>
      </c>
      <c r="D91" s="266"/>
      <c r="E91" s="267"/>
      <c r="F91" s="62">
        <v>0</v>
      </c>
      <c r="G91" s="62">
        <v>2</v>
      </c>
      <c r="H91" s="62">
        <v>0</v>
      </c>
    </row>
    <row r="92" spans="1:14" s="145" customFormat="1" ht="15" customHeight="1">
      <c r="A92" s="286" t="s">
        <v>214</v>
      </c>
      <c r="B92" s="286"/>
      <c r="C92" s="286" t="s">
        <v>150</v>
      </c>
      <c r="D92" s="286"/>
      <c r="E92" s="286"/>
      <c r="F92" s="182">
        <v>69405</v>
      </c>
      <c r="G92" s="182">
        <f>G93+G123</f>
        <v>3000</v>
      </c>
      <c r="H92" s="182">
        <f>H93+H123</f>
        <v>72405</v>
      </c>
    </row>
    <row r="93" spans="1:14" s="145" customFormat="1" ht="15" customHeight="1">
      <c r="A93" s="287" t="s">
        <v>80</v>
      </c>
      <c r="B93" s="287"/>
      <c r="C93" s="287" t="s">
        <v>10</v>
      </c>
      <c r="D93" s="287"/>
      <c r="E93" s="287"/>
      <c r="F93" s="189">
        <v>66155</v>
      </c>
      <c r="G93" s="189">
        <f>G99+G120+G95+G116</f>
        <v>3000</v>
      </c>
      <c r="H93" s="189">
        <f>H99+H120+H116+H94</f>
        <v>69155</v>
      </c>
    </row>
    <row r="94" spans="1:14" s="180" customFormat="1" ht="15" customHeight="1">
      <c r="A94" s="281">
        <v>31</v>
      </c>
      <c r="B94" s="281"/>
      <c r="C94" s="281" t="s">
        <v>25</v>
      </c>
      <c r="D94" s="281"/>
      <c r="E94" s="281"/>
      <c r="F94" s="88">
        <v>175</v>
      </c>
      <c r="G94" s="88">
        <f>G95</f>
        <v>0</v>
      </c>
      <c r="H94" s="88">
        <f>SUM(H95+H97)</f>
        <v>175</v>
      </c>
    </row>
    <row r="95" spans="1:14" s="180" customFormat="1" ht="15" customHeight="1">
      <c r="A95" s="284">
        <v>311</v>
      </c>
      <c r="B95" s="285"/>
      <c r="C95" s="337" t="s">
        <v>151</v>
      </c>
      <c r="D95" s="338"/>
      <c r="E95" s="339"/>
      <c r="F95" s="183">
        <v>150</v>
      </c>
      <c r="G95" s="183">
        <f>SUM(G96:G98)</f>
        <v>0</v>
      </c>
      <c r="H95" s="183">
        <f>H96</f>
        <v>150</v>
      </c>
    </row>
    <row r="96" spans="1:14" ht="15" customHeight="1">
      <c r="A96" s="265">
        <v>3111</v>
      </c>
      <c r="B96" s="267"/>
      <c r="C96" s="265" t="s">
        <v>134</v>
      </c>
      <c r="D96" s="266"/>
      <c r="E96" s="267"/>
      <c r="F96" s="62">
        <v>150</v>
      </c>
      <c r="G96" s="62">
        <v>0</v>
      </c>
      <c r="H96" s="62">
        <v>150</v>
      </c>
    </row>
    <row r="97" spans="1:8" ht="15" customHeight="1">
      <c r="A97" s="284">
        <v>313</v>
      </c>
      <c r="B97" s="285"/>
      <c r="C97" s="290" t="s">
        <v>138</v>
      </c>
      <c r="D97" s="284"/>
      <c r="E97" s="285"/>
      <c r="F97" s="91">
        <v>25</v>
      </c>
      <c r="G97" s="91">
        <v>0</v>
      </c>
      <c r="H97" s="91">
        <v>25</v>
      </c>
    </row>
    <row r="98" spans="1:8" ht="15" customHeight="1">
      <c r="A98" s="265">
        <v>3132</v>
      </c>
      <c r="B98" s="267"/>
      <c r="C98" s="277" t="s">
        <v>139</v>
      </c>
      <c r="D98" s="277"/>
      <c r="E98" s="277"/>
      <c r="F98" s="63">
        <v>25</v>
      </c>
      <c r="G98" s="63">
        <v>0</v>
      </c>
      <c r="H98" s="63">
        <v>25</v>
      </c>
    </row>
    <row r="99" spans="1:8" s="180" customFormat="1" ht="15" customHeight="1">
      <c r="A99" s="281" t="s">
        <v>81</v>
      </c>
      <c r="B99" s="281"/>
      <c r="C99" s="281" t="s">
        <v>25</v>
      </c>
      <c r="D99" s="281"/>
      <c r="E99" s="281"/>
      <c r="F99" s="88">
        <v>62315</v>
      </c>
      <c r="G99" s="88">
        <f>SUM(G100+G104+G111)</f>
        <v>3000</v>
      </c>
      <c r="H99" s="88">
        <f>H100+H111+H104</f>
        <v>65315</v>
      </c>
    </row>
    <row r="100" spans="1:8" s="180" customFormat="1" ht="15" customHeight="1">
      <c r="A100" s="278" t="s">
        <v>88</v>
      </c>
      <c r="B100" s="282"/>
      <c r="C100" s="283" t="s">
        <v>89</v>
      </c>
      <c r="D100" s="284"/>
      <c r="E100" s="285"/>
      <c r="F100" s="89">
        <v>61565</v>
      </c>
      <c r="G100" s="89">
        <f>SUM(G101:G103)</f>
        <v>3000</v>
      </c>
      <c r="H100" s="89">
        <f>SUM(H101:H103)</f>
        <v>64565</v>
      </c>
    </row>
    <row r="101" spans="1:8" s="41" customFormat="1" ht="15" customHeight="1">
      <c r="A101" s="268">
        <v>3211</v>
      </c>
      <c r="B101" s="269"/>
      <c r="C101" s="270" t="s">
        <v>85</v>
      </c>
      <c r="D101" s="271"/>
      <c r="E101" s="272"/>
      <c r="F101" s="94">
        <v>730</v>
      </c>
      <c r="G101" s="91">
        <v>0</v>
      </c>
      <c r="H101" s="94">
        <f>SUM(F101+G101)</f>
        <v>730</v>
      </c>
    </row>
    <row r="102" spans="1:8" ht="15" customHeight="1">
      <c r="A102" s="277" t="s">
        <v>90</v>
      </c>
      <c r="B102" s="277"/>
      <c r="C102" s="277" t="s">
        <v>91</v>
      </c>
      <c r="D102" s="277"/>
      <c r="E102" s="277"/>
      <c r="F102" s="63">
        <v>6635</v>
      </c>
      <c r="G102" s="62">
        <v>0</v>
      </c>
      <c r="H102" s="94">
        <f t="shared" ref="H102:H103" si="24">SUM(F102+G102)</f>
        <v>6635</v>
      </c>
    </row>
    <row r="103" spans="1:8" ht="15" customHeight="1">
      <c r="A103" s="277">
        <v>3222</v>
      </c>
      <c r="B103" s="277"/>
      <c r="C103" s="277" t="s">
        <v>92</v>
      </c>
      <c r="D103" s="277"/>
      <c r="E103" s="277"/>
      <c r="F103" s="63">
        <v>54200</v>
      </c>
      <c r="G103" s="62">
        <v>3000</v>
      </c>
      <c r="H103" s="94">
        <f t="shared" si="24"/>
        <v>57200</v>
      </c>
    </row>
    <row r="104" spans="1:8" ht="15" customHeight="1">
      <c r="A104" s="278" t="s">
        <v>100</v>
      </c>
      <c r="B104" s="282"/>
      <c r="C104" s="283" t="s">
        <v>101</v>
      </c>
      <c r="D104" s="284"/>
      <c r="E104" s="285"/>
      <c r="F104" s="94">
        <v>420</v>
      </c>
      <c r="G104" s="94">
        <v>0</v>
      </c>
      <c r="H104" s="94">
        <f>SUM(H105:H110)</f>
        <v>420</v>
      </c>
    </row>
    <row r="105" spans="1:8" ht="15" customHeight="1">
      <c r="A105" s="265">
        <v>3231</v>
      </c>
      <c r="B105" s="267"/>
      <c r="C105" s="277" t="s">
        <v>103</v>
      </c>
      <c r="D105" s="277"/>
      <c r="E105" s="277"/>
      <c r="F105" s="63">
        <v>0</v>
      </c>
      <c r="G105" s="63">
        <v>0</v>
      </c>
      <c r="H105" s="63">
        <v>0</v>
      </c>
    </row>
    <row r="106" spans="1:8" ht="15" customHeight="1">
      <c r="A106" s="265">
        <v>3232</v>
      </c>
      <c r="B106" s="267"/>
      <c r="C106" s="277" t="s">
        <v>152</v>
      </c>
      <c r="D106" s="277"/>
      <c r="E106" s="277"/>
      <c r="F106" s="63">
        <v>420</v>
      </c>
      <c r="G106" s="63">
        <v>0</v>
      </c>
      <c r="H106" s="63">
        <v>420</v>
      </c>
    </row>
    <row r="107" spans="1:8" ht="15" customHeight="1">
      <c r="A107" s="265">
        <v>3234</v>
      </c>
      <c r="B107" s="267"/>
      <c r="C107" s="277" t="s">
        <v>203</v>
      </c>
      <c r="D107" s="277"/>
      <c r="E107" s="277"/>
      <c r="F107" s="63">
        <v>0</v>
      </c>
      <c r="G107" s="63">
        <v>0</v>
      </c>
      <c r="H107" s="63">
        <v>0</v>
      </c>
    </row>
    <row r="108" spans="1:8" ht="15" customHeight="1">
      <c r="A108" s="265" t="s">
        <v>109</v>
      </c>
      <c r="B108" s="267"/>
      <c r="C108" s="277" t="s">
        <v>136</v>
      </c>
      <c r="D108" s="277"/>
      <c r="E108" s="277"/>
      <c r="F108" s="63">
        <v>0</v>
      </c>
      <c r="G108" s="63">
        <v>0</v>
      </c>
      <c r="H108" s="63">
        <v>0</v>
      </c>
    </row>
    <row r="109" spans="1:8" ht="15" customHeight="1">
      <c r="A109" s="265" t="s">
        <v>111</v>
      </c>
      <c r="B109" s="267"/>
      <c r="C109" s="277" t="s">
        <v>137</v>
      </c>
      <c r="D109" s="277"/>
      <c r="E109" s="277"/>
      <c r="F109" s="63">
        <v>0</v>
      </c>
      <c r="G109" s="63">
        <v>0</v>
      </c>
      <c r="H109" s="63">
        <v>0</v>
      </c>
    </row>
    <row r="110" spans="1:8" ht="15" customHeight="1">
      <c r="A110" s="265">
        <v>3239</v>
      </c>
      <c r="B110" s="267"/>
      <c r="C110" s="277" t="s">
        <v>116</v>
      </c>
      <c r="D110" s="277"/>
      <c r="E110" s="277"/>
      <c r="F110" s="63">
        <v>0</v>
      </c>
      <c r="G110" s="63">
        <v>0</v>
      </c>
      <c r="H110" s="63">
        <v>0</v>
      </c>
    </row>
    <row r="111" spans="1:8" s="180" customFormat="1" ht="15" customHeight="1">
      <c r="A111" s="278" t="s">
        <v>117</v>
      </c>
      <c r="B111" s="282"/>
      <c r="C111" s="283" t="s">
        <v>118</v>
      </c>
      <c r="D111" s="284"/>
      <c r="E111" s="285"/>
      <c r="F111" s="89">
        <v>330</v>
      </c>
      <c r="G111" s="89">
        <f>SUM(G112:G115)</f>
        <v>0</v>
      </c>
      <c r="H111" s="89">
        <f>SUM(H112:H115)</f>
        <v>330</v>
      </c>
    </row>
    <row r="112" spans="1:8" ht="15" customHeight="1">
      <c r="A112" s="265" t="s">
        <v>119</v>
      </c>
      <c r="B112" s="267"/>
      <c r="C112" s="277" t="s">
        <v>120</v>
      </c>
      <c r="D112" s="277"/>
      <c r="E112" s="277"/>
      <c r="F112" s="63">
        <v>0</v>
      </c>
      <c r="G112" s="63">
        <v>0</v>
      </c>
      <c r="H112" s="63">
        <f>SUM(F112+G112)</f>
        <v>0</v>
      </c>
    </row>
    <row r="113" spans="1:9" ht="15" customHeight="1">
      <c r="A113" s="265">
        <v>3293</v>
      </c>
      <c r="B113" s="267"/>
      <c r="C113" s="277" t="s">
        <v>121</v>
      </c>
      <c r="D113" s="277"/>
      <c r="E113" s="277"/>
      <c r="F113" s="63">
        <v>0</v>
      </c>
      <c r="G113" s="63">
        <v>0</v>
      </c>
      <c r="H113" s="63">
        <f t="shared" ref="H113:H115" si="25">SUM(F113+G113)</f>
        <v>0</v>
      </c>
    </row>
    <row r="114" spans="1:9" ht="15" customHeight="1">
      <c r="A114" s="274">
        <v>3295</v>
      </c>
      <c r="B114" s="275"/>
      <c r="C114" s="273" t="s">
        <v>124</v>
      </c>
      <c r="D114" s="273"/>
      <c r="E114" s="273"/>
      <c r="F114" s="63">
        <v>230</v>
      </c>
      <c r="G114" s="63">
        <v>0</v>
      </c>
      <c r="H114" s="63">
        <f t="shared" si="25"/>
        <v>230</v>
      </c>
    </row>
    <row r="115" spans="1:9" ht="15" customHeight="1">
      <c r="A115" s="274">
        <v>3299</v>
      </c>
      <c r="B115" s="275"/>
      <c r="C115" s="273" t="s">
        <v>118</v>
      </c>
      <c r="D115" s="273"/>
      <c r="E115" s="273"/>
      <c r="F115" s="63">
        <v>100</v>
      </c>
      <c r="G115" s="63">
        <v>0</v>
      </c>
      <c r="H115" s="63">
        <f t="shared" si="25"/>
        <v>100</v>
      </c>
    </row>
    <row r="116" spans="1:9" s="180" customFormat="1" ht="15" customHeight="1">
      <c r="A116" s="279" t="s">
        <v>145</v>
      </c>
      <c r="B116" s="280"/>
      <c r="C116" s="281" t="s">
        <v>146</v>
      </c>
      <c r="D116" s="281"/>
      <c r="E116" s="281"/>
      <c r="F116" s="88">
        <v>2685</v>
      </c>
      <c r="G116" s="88">
        <v>0</v>
      </c>
      <c r="H116" s="88">
        <v>2685</v>
      </c>
    </row>
    <row r="117" spans="1:9" s="180" customFormat="1" ht="15" customHeight="1">
      <c r="A117" s="278" t="s">
        <v>147</v>
      </c>
      <c r="B117" s="282"/>
      <c r="C117" s="283" t="s">
        <v>148</v>
      </c>
      <c r="D117" s="284"/>
      <c r="E117" s="285"/>
      <c r="F117" s="89">
        <v>2685</v>
      </c>
      <c r="G117" s="89">
        <v>0</v>
      </c>
      <c r="H117" s="89">
        <v>2685</v>
      </c>
    </row>
    <row r="118" spans="1:9" ht="15" customHeight="1">
      <c r="A118" s="265">
        <v>3721</v>
      </c>
      <c r="B118" s="267"/>
      <c r="C118" s="277" t="s">
        <v>153</v>
      </c>
      <c r="D118" s="277"/>
      <c r="E118" s="277"/>
      <c r="F118" s="63">
        <v>0</v>
      </c>
      <c r="G118" s="63">
        <v>0</v>
      </c>
      <c r="H118" s="63">
        <v>0</v>
      </c>
    </row>
    <row r="119" spans="1:9" ht="15" customHeight="1">
      <c r="A119" s="265">
        <v>3722</v>
      </c>
      <c r="B119" s="267"/>
      <c r="C119" s="277" t="s">
        <v>154</v>
      </c>
      <c r="D119" s="277"/>
      <c r="E119" s="277"/>
      <c r="F119" s="63">
        <v>2685</v>
      </c>
      <c r="G119" s="63">
        <v>0</v>
      </c>
      <c r="H119" s="63">
        <v>2685</v>
      </c>
    </row>
    <row r="120" spans="1:9" s="180" customFormat="1" ht="15" customHeight="1">
      <c r="A120" s="279">
        <v>38</v>
      </c>
      <c r="B120" s="280"/>
      <c r="C120" s="281" t="s">
        <v>188</v>
      </c>
      <c r="D120" s="281"/>
      <c r="E120" s="281"/>
      <c r="F120" s="88">
        <v>980</v>
      </c>
      <c r="G120" s="88">
        <v>0</v>
      </c>
      <c r="H120" s="88">
        <v>980</v>
      </c>
    </row>
    <row r="121" spans="1:9" s="180" customFormat="1" ht="15" customHeight="1">
      <c r="A121" s="278">
        <v>381</v>
      </c>
      <c r="B121" s="278"/>
      <c r="C121" s="336" t="s">
        <v>188</v>
      </c>
      <c r="D121" s="336"/>
      <c r="E121" s="336"/>
      <c r="F121" s="85">
        <v>980</v>
      </c>
      <c r="G121" s="85">
        <v>0</v>
      </c>
      <c r="H121" s="85">
        <v>980</v>
      </c>
    </row>
    <row r="122" spans="1:9" ht="15" customHeight="1">
      <c r="A122" s="265">
        <v>3812</v>
      </c>
      <c r="B122" s="267"/>
      <c r="C122" s="273" t="s">
        <v>189</v>
      </c>
      <c r="D122" s="273"/>
      <c r="E122" s="273"/>
      <c r="F122" s="63">
        <v>980</v>
      </c>
      <c r="G122" s="63">
        <v>0</v>
      </c>
      <c r="H122" s="63">
        <v>980</v>
      </c>
    </row>
    <row r="123" spans="1:9" s="180" customFormat="1" ht="15" customHeight="1">
      <c r="A123" s="287">
        <v>4</v>
      </c>
      <c r="B123" s="287"/>
      <c r="C123" s="287" t="s">
        <v>12</v>
      </c>
      <c r="D123" s="287"/>
      <c r="E123" s="287"/>
      <c r="F123" s="189">
        <v>3250</v>
      </c>
      <c r="G123" s="189">
        <v>0</v>
      </c>
      <c r="H123" s="189">
        <v>3250</v>
      </c>
    </row>
    <row r="124" spans="1:9" s="180" customFormat="1" ht="15" customHeight="1">
      <c r="A124" s="281">
        <v>42</v>
      </c>
      <c r="B124" s="281"/>
      <c r="C124" s="281" t="s">
        <v>33</v>
      </c>
      <c r="D124" s="281"/>
      <c r="E124" s="281"/>
      <c r="F124" s="88">
        <v>3250</v>
      </c>
      <c r="G124" s="88">
        <v>0</v>
      </c>
      <c r="H124" s="88">
        <v>3250</v>
      </c>
    </row>
    <row r="125" spans="1:9" s="180" customFormat="1" ht="15" customHeight="1">
      <c r="A125" s="278">
        <v>424</v>
      </c>
      <c r="B125" s="278"/>
      <c r="C125" s="284" t="s">
        <v>155</v>
      </c>
      <c r="D125" s="284"/>
      <c r="E125" s="285"/>
      <c r="F125" s="184">
        <v>3250</v>
      </c>
      <c r="G125" s="184">
        <v>0</v>
      </c>
      <c r="H125" s="184">
        <v>3250</v>
      </c>
    </row>
    <row r="126" spans="1:9" ht="15" customHeight="1">
      <c r="A126" s="277">
        <v>4226</v>
      </c>
      <c r="B126" s="277"/>
      <c r="C126" s="277" t="s">
        <v>232</v>
      </c>
      <c r="D126" s="277"/>
      <c r="E126" s="277"/>
      <c r="F126" s="63">
        <v>3250</v>
      </c>
      <c r="G126" s="63">
        <v>0</v>
      </c>
      <c r="H126" s="63">
        <v>3250</v>
      </c>
    </row>
    <row r="127" spans="1:9" s="145" customFormat="1" ht="15" customHeight="1">
      <c r="A127" s="292" t="s">
        <v>157</v>
      </c>
      <c r="B127" s="292"/>
      <c r="C127" s="292" t="s">
        <v>158</v>
      </c>
      <c r="D127" s="292"/>
      <c r="E127" s="292"/>
      <c r="F127" s="143">
        <v>205431</v>
      </c>
      <c r="G127" s="143">
        <f>G128+G144+G150</f>
        <v>-7200</v>
      </c>
      <c r="H127" s="143">
        <f>H128+H144+H150</f>
        <v>197881</v>
      </c>
      <c r="I127" s="145" t="s">
        <v>231</v>
      </c>
    </row>
    <row r="128" spans="1:9" s="145" customFormat="1" ht="15" customHeight="1">
      <c r="A128" s="288" t="s">
        <v>144</v>
      </c>
      <c r="B128" s="288"/>
      <c r="C128" s="288" t="s">
        <v>79</v>
      </c>
      <c r="D128" s="288"/>
      <c r="E128" s="288"/>
      <c r="F128" s="181">
        <v>154900</v>
      </c>
      <c r="G128" s="181">
        <f>G129</f>
        <v>-9200</v>
      </c>
      <c r="H128" s="181">
        <f>H129</f>
        <v>145700</v>
      </c>
    </row>
    <row r="129" spans="1:8" ht="15" customHeight="1">
      <c r="A129" s="335" t="s">
        <v>80</v>
      </c>
      <c r="B129" s="335"/>
      <c r="C129" s="335" t="s">
        <v>10</v>
      </c>
      <c r="D129" s="335"/>
      <c r="E129" s="335"/>
      <c r="F129" s="206">
        <v>154900</v>
      </c>
      <c r="G129" s="206">
        <f>G130+G137</f>
        <v>-9200</v>
      </c>
      <c r="H129" s="206">
        <f>H130+H137</f>
        <v>145700</v>
      </c>
    </row>
    <row r="130" spans="1:8" ht="15" customHeight="1">
      <c r="A130" s="281">
        <v>31</v>
      </c>
      <c r="B130" s="281"/>
      <c r="C130" s="281" t="s">
        <v>11</v>
      </c>
      <c r="D130" s="281"/>
      <c r="E130" s="281"/>
      <c r="F130" s="87">
        <v>151400</v>
      </c>
      <c r="G130" s="87">
        <f t="shared" ref="G130" si="26">G131+G133+G135</f>
        <v>-7900</v>
      </c>
      <c r="H130" s="87">
        <f>H131+H133+H135</f>
        <v>143500</v>
      </c>
    </row>
    <row r="131" spans="1:8" ht="15" customHeight="1">
      <c r="A131" s="278">
        <v>311</v>
      </c>
      <c r="B131" s="278"/>
      <c r="C131" s="278" t="s">
        <v>151</v>
      </c>
      <c r="D131" s="278"/>
      <c r="E131" s="278"/>
      <c r="F131" s="84">
        <v>120000</v>
      </c>
      <c r="G131" s="84">
        <f t="shared" ref="G131:H131" si="27">G132</f>
        <v>-3000</v>
      </c>
      <c r="H131" s="84">
        <f t="shared" si="27"/>
        <v>117000</v>
      </c>
    </row>
    <row r="132" spans="1:8" ht="15" customHeight="1">
      <c r="A132" s="265">
        <v>3111</v>
      </c>
      <c r="B132" s="267"/>
      <c r="C132" s="265" t="s">
        <v>134</v>
      </c>
      <c r="D132" s="266"/>
      <c r="E132" s="267"/>
      <c r="F132" s="62">
        <v>120000</v>
      </c>
      <c r="G132" s="62">
        <v>-3000</v>
      </c>
      <c r="H132" s="62">
        <f>SUM(F132+G132)</f>
        <v>117000</v>
      </c>
    </row>
    <row r="133" spans="1:8" ht="15" customHeight="1">
      <c r="A133" s="278">
        <v>312</v>
      </c>
      <c r="B133" s="278"/>
      <c r="C133" s="278" t="s">
        <v>135</v>
      </c>
      <c r="D133" s="278"/>
      <c r="E133" s="278"/>
      <c r="F133" s="84">
        <v>6400</v>
      </c>
      <c r="G133" s="84">
        <f t="shared" ref="G133:H133" si="28">G134</f>
        <v>-1400</v>
      </c>
      <c r="H133" s="84">
        <f t="shared" si="28"/>
        <v>5000</v>
      </c>
    </row>
    <row r="134" spans="1:8" ht="15" customHeight="1">
      <c r="A134" s="265">
        <v>3121</v>
      </c>
      <c r="B134" s="267"/>
      <c r="C134" s="277" t="s">
        <v>135</v>
      </c>
      <c r="D134" s="277"/>
      <c r="E134" s="277"/>
      <c r="F134" s="63">
        <v>6400</v>
      </c>
      <c r="G134" s="63">
        <v>-1400</v>
      </c>
      <c r="H134" s="63">
        <f>SUM(F134+G134)</f>
        <v>5000</v>
      </c>
    </row>
    <row r="135" spans="1:8" ht="15" customHeight="1">
      <c r="A135" s="278">
        <v>313</v>
      </c>
      <c r="B135" s="278"/>
      <c r="C135" s="278" t="s">
        <v>138</v>
      </c>
      <c r="D135" s="278"/>
      <c r="E135" s="278"/>
      <c r="F135" s="84">
        <v>25000</v>
      </c>
      <c r="G135" s="84">
        <f t="shared" ref="G135:H135" si="29">G136</f>
        <v>-3500</v>
      </c>
      <c r="H135" s="84">
        <f t="shared" si="29"/>
        <v>21500</v>
      </c>
    </row>
    <row r="136" spans="1:8" ht="15" customHeight="1">
      <c r="A136" s="265">
        <v>3132</v>
      </c>
      <c r="B136" s="267"/>
      <c r="C136" s="277" t="s">
        <v>139</v>
      </c>
      <c r="D136" s="277"/>
      <c r="E136" s="277"/>
      <c r="F136" s="63">
        <v>25000</v>
      </c>
      <c r="G136" s="63">
        <v>-3500</v>
      </c>
      <c r="H136" s="63">
        <f>SUM(F136+G136)</f>
        <v>21500</v>
      </c>
    </row>
    <row r="137" spans="1:8" ht="15" customHeight="1">
      <c r="A137" s="279" t="s">
        <v>81</v>
      </c>
      <c r="B137" s="280"/>
      <c r="C137" s="279" t="s">
        <v>25</v>
      </c>
      <c r="D137" s="334"/>
      <c r="E137" s="280"/>
      <c r="F137" s="87">
        <v>3500</v>
      </c>
      <c r="G137" s="87">
        <f>G138+G142</f>
        <v>-1300</v>
      </c>
      <c r="H137" s="87">
        <f>H138+H142</f>
        <v>2200</v>
      </c>
    </row>
    <row r="138" spans="1:8" ht="15" customHeight="1">
      <c r="A138" s="278">
        <v>321</v>
      </c>
      <c r="B138" s="278"/>
      <c r="C138" s="278" t="s">
        <v>83</v>
      </c>
      <c r="D138" s="278"/>
      <c r="E138" s="278"/>
      <c r="F138" s="84">
        <v>3500</v>
      </c>
      <c r="G138" s="84">
        <f t="shared" ref="G138" si="30">SUM(G139:G141)</f>
        <v>-1300</v>
      </c>
      <c r="H138" s="84">
        <f>SUM(H139:H141)</f>
        <v>2200</v>
      </c>
    </row>
    <row r="139" spans="1:8" ht="15" customHeight="1">
      <c r="A139" s="265">
        <v>3211</v>
      </c>
      <c r="B139" s="267"/>
      <c r="C139" s="277" t="s">
        <v>85</v>
      </c>
      <c r="D139" s="277"/>
      <c r="E139" s="277"/>
      <c r="F139" s="63">
        <v>700</v>
      </c>
      <c r="G139" s="63">
        <v>-700</v>
      </c>
      <c r="H139" s="63">
        <v>0</v>
      </c>
    </row>
    <row r="140" spans="1:8" ht="15" customHeight="1">
      <c r="A140" s="265">
        <v>3212</v>
      </c>
      <c r="B140" s="267"/>
      <c r="C140" s="277" t="s">
        <v>140</v>
      </c>
      <c r="D140" s="277"/>
      <c r="E140" s="277"/>
      <c r="F140" s="63">
        <v>2400</v>
      </c>
      <c r="G140" s="63">
        <v>-200</v>
      </c>
      <c r="H140" s="63">
        <f>SUM(F140+G140)</f>
        <v>2200</v>
      </c>
    </row>
    <row r="141" spans="1:8" ht="15" customHeight="1">
      <c r="A141" s="265">
        <v>3213</v>
      </c>
      <c r="B141" s="267"/>
      <c r="C141" s="277" t="s">
        <v>87</v>
      </c>
      <c r="D141" s="277"/>
      <c r="E141" s="277"/>
      <c r="F141" s="62">
        <v>400</v>
      </c>
      <c r="G141" s="62">
        <v>-400</v>
      </c>
      <c r="H141" s="62">
        <v>0</v>
      </c>
    </row>
    <row r="142" spans="1:8" ht="15" customHeight="1">
      <c r="A142" s="284" t="s">
        <v>100</v>
      </c>
      <c r="B142" s="285"/>
      <c r="C142" s="283" t="s">
        <v>101</v>
      </c>
      <c r="D142" s="284"/>
      <c r="E142" s="285"/>
      <c r="F142" s="94">
        <v>0</v>
      </c>
      <c r="G142" s="94">
        <f>G143</f>
        <v>0</v>
      </c>
      <c r="H142" s="94">
        <f>H143</f>
        <v>0</v>
      </c>
    </row>
    <row r="143" spans="1:8" ht="15" customHeight="1">
      <c r="A143" s="265">
        <v>3236</v>
      </c>
      <c r="B143" s="267"/>
      <c r="C143" s="277" t="s">
        <v>110</v>
      </c>
      <c r="D143" s="277"/>
      <c r="E143" s="277"/>
      <c r="F143" s="63">
        <v>0</v>
      </c>
      <c r="G143" s="63">
        <v>0</v>
      </c>
      <c r="H143" s="63">
        <f>SUM(F143+G143)</f>
        <v>0</v>
      </c>
    </row>
    <row r="144" spans="1:8" s="145" customFormat="1" ht="15" customHeight="1">
      <c r="A144" s="288" t="s">
        <v>213</v>
      </c>
      <c r="B144" s="288"/>
      <c r="C144" s="288" t="s">
        <v>190</v>
      </c>
      <c r="D144" s="288"/>
      <c r="E144" s="288"/>
      <c r="F144" s="181">
        <v>3001</v>
      </c>
      <c r="G144" s="181">
        <v>0</v>
      </c>
      <c r="H144" s="181">
        <v>3001</v>
      </c>
    </row>
    <row r="145" spans="1:8" ht="15" customHeight="1">
      <c r="A145" s="299" t="s">
        <v>80</v>
      </c>
      <c r="B145" s="299"/>
      <c r="C145" s="299" t="s">
        <v>10</v>
      </c>
      <c r="D145" s="299"/>
      <c r="E145" s="299"/>
      <c r="F145" s="86">
        <v>3001</v>
      </c>
      <c r="G145" s="86">
        <v>0</v>
      </c>
      <c r="H145" s="86">
        <v>3001</v>
      </c>
    </row>
    <row r="146" spans="1:8" ht="15" customHeight="1">
      <c r="A146" s="281" t="s">
        <v>81</v>
      </c>
      <c r="B146" s="281"/>
      <c r="C146" s="281" t="s">
        <v>25</v>
      </c>
      <c r="D146" s="281"/>
      <c r="E146" s="281"/>
      <c r="F146" s="87">
        <v>3001</v>
      </c>
      <c r="G146" s="87">
        <v>0</v>
      </c>
      <c r="H146" s="87">
        <v>3001</v>
      </c>
    </row>
    <row r="147" spans="1:8" ht="15" customHeight="1">
      <c r="A147" s="278" t="s">
        <v>88</v>
      </c>
      <c r="B147" s="278"/>
      <c r="C147" s="278" t="s">
        <v>89</v>
      </c>
      <c r="D147" s="278"/>
      <c r="E147" s="278"/>
      <c r="F147" s="84">
        <v>3001</v>
      </c>
      <c r="G147" s="84">
        <v>0</v>
      </c>
      <c r="H147" s="84">
        <v>3001</v>
      </c>
    </row>
    <row r="148" spans="1:8" ht="15" customHeight="1">
      <c r="A148" s="265">
        <v>3222</v>
      </c>
      <c r="B148" s="267"/>
      <c r="C148" s="265" t="s">
        <v>92</v>
      </c>
      <c r="D148" s="266"/>
      <c r="E148" s="267"/>
      <c r="F148" s="62">
        <v>3001</v>
      </c>
      <c r="G148" s="62">
        <v>0</v>
      </c>
      <c r="H148" s="62">
        <v>3001</v>
      </c>
    </row>
    <row r="149" spans="1:8" ht="15" customHeight="1">
      <c r="A149" s="265">
        <v>3224</v>
      </c>
      <c r="B149" s="267"/>
      <c r="C149" s="265" t="s">
        <v>191</v>
      </c>
      <c r="D149" s="266"/>
      <c r="E149" s="267"/>
      <c r="F149" s="62">
        <v>3001</v>
      </c>
      <c r="G149" s="62">
        <v>0</v>
      </c>
      <c r="H149" s="62">
        <v>3001</v>
      </c>
    </row>
    <row r="150" spans="1:8" s="145" customFormat="1" ht="15" customHeight="1">
      <c r="A150" s="382" t="s">
        <v>214</v>
      </c>
      <c r="B150" s="383"/>
      <c r="C150" s="382" t="s">
        <v>159</v>
      </c>
      <c r="D150" s="384"/>
      <c r="E150" s="383"/>
      <c r="F150" s="181">
        <v>47530</v>
      </c>
      <c r="G150" s="181">
        <f t="shared" ref="G150" si="31">G151</f>
        <v>2000</v>
      </c>
      <c r="H150" s="181">
        <f>H151</f>
        <v>49180</v>
      </c>
    </row>
    <row r="151" spans="1:8" ht="15" customHeight="1">
      <c r="A151" s="296" t="s">
        <v>80</v>
      </c>
      <c r="B151" s="297"/>
      <c r="C151" s="296" t="s">
        <v>10</v>
      </c>
      <c r="D151" s="298"/>
      <c r="E151" s="297"/>
      <c r="F151" s="86">
        <v>47180</v>
      </c>
      <c r="G151" s="86">
        <f>G152+G171</f>
        <v>2000</v>
      </c>
      <c r="H151" s="86">
        <f>H152+H171</f>
        <v>49180</v>
      </c>
    </row>
    <row r="152" spans="1:8" ht="15" customHeight="1">
      <c r="A152" s="279" t="s">
        <v>81</v>
      </c>
      <c r="B152" s="280"/>
      <c r="C152" s="279" t="s">
        <v>25</v>
      </c>
      <c r="D152" s="334"/>
      <c r="E152" s="280"/>
      <c r="F152" s="87">
        <v>47180</v>
      </c>
      <c r="G152" s="87">
        <f>G155+G162+G168</f>
        <v>1830</v>
      </c>
      <c r="H152" s="87">
        <f>H155+H162+H168</f>
        <v>49010</v>
      </c>
    </row>
    <row r="153" spans="1:8" ht="15" customHeight="1">
      <c r="A153" s="278">
        <v>321</v>
      </c>
      <c r="B153" s="278"/>
      <c r="C153" s="278" t="s">
        <v>83</v>
      </c>
      <c r="D153" s="278"/>
      <c r="E153" s="278"/>
      <c r="F153" s="84">
        <v>0</v>
      </c>
      <c r="G153" s="84">
        <v>0</v>
      </c>
      <c r="H153" s="84">
        <v>0</v>
      </c>
    </row>
    <row r="154" spans="1:8" ht="15" customHeight="1">
      <c r="A154" s="265">
        <v>3213</v>
      </c>
      <c r="B154" s="267"/>
      <c r="C154" s="277" t="s">
        <v>87</v>
      </c>
      <c r="D154" s="277"/>
      <c r="E154" s="277"/>
      <c r="F154" s="62">
        <v>0</v>
      </c>
      <c r="G154" s="62">
        <v>0</v>
      </c>
      <c r="H154" s="62">
        <v>0</v>
      </c>
    </row>
    <row r="155" spans="1:8" s="180" customFormat="1" ht="15" customHeight="1">
      <c r="A155" s="289" t="s">
        <v>88</v>
      </c>
      <c r="B155" s="375"/>
      <c r="C155" s="376" t="s">
        <v>89</v>
      </c>
      <c r="D155" s="291"/>
      <c r="E155" s="375"/>
      <c r="F155" s="89">
        <v>38750</v>
      </c>
      <c r="G155" s="89">
        <f>SUM(G156:G161)</f>
        <v>-1120</v>
      </c>
      <c r="H155" s="89">
        <f>SUM(H156:H161)</f>
        <v>37630</v>
      </c>
    </row>
    <row r="156" spans="1:8" ht="15" customHeight="1">
      <c r="A156" s="265" t="s">
        <v>90</v>
      </c>
      <c r="B156" s="267"/>
      <c r="C156" s="265" t="s">
        <v>91</v>
      </c>
      <c r="D156" s="266"/>
      <c r="E156" s="267"/>
      <c r="F156" s="63">
        <v>7000</v>
      </c>
      <c r="G156" s="63">
        <v>1175</v>
      </c>
      <c r="H156" s="63">
        <f>SUM(F156+G156)</f>
        <v>8175</v>
      </c>
    </row>
    <row r="157" spans="1:8" ht="15" customHeight="1">
      <c r="A157" s="265">
        <v>3222</v>
      </c>
      <c r="B157" s="267"/>
      <c r="C157" s="265" t="s">
        <v>92</v>
      </c>
      <c r="D157" s="266"/>
      <c r="E157" s="267"/>
      <c r="F157" s="63">
        <v>30400</v>
      </c>
      <c r="G157" s="63">
        <v>-3070</v>
      </c>
      <c r="H157" s="63">
        <f>SUM(F157+G157)</f>
        <v>27330</v>
      </c>
    </row>
    <row r="158" spans="1:8" ht="15" customHeight="1">
      <c r="A158" s="265">
        <v>3223</v>
      </c>
      <c r="B158" s="267"/>
      <c r="C158" s="265" t="s">
        <v>94</v>
      </c>
      <c r="D158" s="266"/>
      <c r="E158" s="267"/>
      <c r="F158" s="62">
        <v>0</v>
      </c>
      <c r="G158" s="62">
        <v>0</v>
      </c>
      <c r="H158" s="63">
        <f t="shared" ref="H158:H161" si="32">SUM(F158+G158)</f>
        <v>0</v>
      </c>
    </row>
    <row r="159" spans="1:8" ht="15" customHeight="1">
      <c r="A159" s="82">
        <v>3224</v>
      </c>
      <c r="B159" s="83"/>
      <c r="C159" s="265" t="s">
        <v>191</v>
      </c>
      <c r="D159" s="266"/>
      <c r="E159" s="267"/>
      <c r="F159" s="62">
        <v>70</v>
      </c>
      <c r="G159" s="62">
        <v>160</v>
      </c>
      <c r="H159" s="63">
        <f t="shared" si="32"/>
        <v>230</v>
      </c>
    </row>
    <row r="160" spans="1:8" ht="15" customHeight="1">
      <c r="A160" s="265">
        <v>3225</v>
      </c>
      <c r="B160" s="267"/>
      <c r="C160" s="265" t="s">
        <v>160</v>
      </c>
      <c r="D160" s="266"/>
      <c r="E160" s="267"/>
      <c r="F160" s="62">
        <v>380</v>
      </c>
      <c r="G160" s="62">
        <v>235</v>
      </c>
      <c r="H160" s="63">
        <f t="shared" si="32"/>
        <v>615</v>
      </c>
    </row>
    <row r="161" spans="1:8" ht="15" customHeight="1">
      <c r="A161" s="265">
        <v>3227</v>
      </c>
      <c r="B161" s="267"/>
      <c r="C161" s="265" t="s">
        <v>161</v>
      </c>
      <c r="D161" s="266"/>
      <c r="E161" s="267"/>
      <c r="F161" s="62">
        <v>900</v>
      </c>
      <c r="G161" s="62">
        <v>380</v>
      </c>
      <c r="H161" s="63">
        <f t="shared" si="32"/>
        <v>1280</v>
      </c>
    </row>
    <row r="162" spans="1:8" s="180" customFormat="1" ht="15" customHeight="1">
      <c r="A162" s="278" t="s">
        <v>100</v>
      </c>
      <c r="B162" s="282"/>
      <c r="C162" s="283" t="s">
        <v>101</v>
      </c>
      <c r="D162" s="284"/>
      <c r="E162" s="285"/>
      <c r="F162" s="89">
        <v>6230</v>
      </c>
      <c r="G162" s="89">
        <f>SUM(G163:G167)</f>
        <v>3150</v>
      </c>
      <c r="H162" s="89">
        <f>SUM(H163:H167)</f>
        <v>9380</v>
      </c>
    </row>
    <row r="163" spans="1:8" ht="15" customHeight="1">
      <c r="A163" s="265">
        <v>3232</v>
      </c>
      <c r="B163" s="267"/>
      <c r="C163" s="265" t="s">
        <v>152</v>
      </c>
      <c r="D163" s="266"/>
      <c r="E163" s="267"/>
      <c r="F163" s="62">
        <v>2500</v>
      </c>
      <c r="G163" s="62">
        <v>1200</v>
      </c>
      <c r="H163" s="62">
        <f>SUM(F163+G163)</f>
        <v>3700</v>
      </c>
    </row>
    <row r="164" spans="1:8" ht="15" customHeight="1">
      <c r="A164" s="265">
        <v>3233</v>
      </c>
      <c r="B164" s="267"/>
      <c r="C164" s="265" t="s">
        <v>162</v>
      </c>
      <c r="D164" s="266"/>
      <c r="E164" s="267"/>
      <c r="F164" s="62">
        <v>0</v>
      </c>
      <c r="G164" s="62">
        <v>1950</v>
      </c>
      <c r="H164" s="62">
        <f t="shared" ref="H164:H167" si="33">SUM(F164+G164)</f>
        <v>1950</v>
      </c>
    </row>
    <row r="165" spans="1:8" ht="15" customHeight="1">
      <c r="A165" s="265">
        <v>3234</v>
      </c>
      <c r="B165" s="267"/>
      <c r="C165" s="277" t="s">
        <v>106</v>
      </c>
      <c r="D165" s="277"/>
      <c r="E165" s="277"/>
      <c r="F165" s="63">
        <v>1500</v>
      </c>
      <c r="G165" s="63">
        <v>0</v>
      </c>
      <c r="H165" s="62">
        <f t="shared" si="33"/>
        <v>1500</v>
      </c>
    </row>
    <row r="166" spans="1:8" ht="15" customHeight="1">
      <c r="A166" s="265" t="s">
        <v>109</v>
      </c>
      <c r="B166" s="267"/>
      <c r="C166" s="277" t="s">
        <v>136</v>
      </c>
      <c r="D166" s="277"/>
      <c r="E166" s="277"/>
      <c r="F166" s="63">
        <v>1000</v>
      </c>
      <c r="G166" s="63">
        <v>0</v>
      </c>
      <c r="H166" s="62">
        <f t="shared" si="33"/>
        <v>1000</v>
      </c>
    </row>
    <row r="167" spans="1:8" ht="15" customHeight="1">
      <c r="A167" s="265">
        <v>3239</v>
      </c>
      <c r="B167" s="267"/>
      <c r="C167" s="277" t="s">
        <v>116</v>
      </c>
      <c r="D167" s="277"/>
      <c r="E167" s="277"/>
      <c r="F167" s="63">
        <v>1230</v>
      </c>
      <c r="G167" s="63">
        <v>0</v>
      </c>
      <c r="H167" s="62">
        <f t="shared" si="33"/>
        <v>1230</v>
      </c>
    </row>
    <row r="168" spans="1:8" s="180" customFormat="1" ht="15" customHeight="1">
      <c r="A168" s="278" t="s">
        <v>117</v>
      </c>
      <c r="B168" s="278"/>
      <c r="C168" s="278" t="s">
        <v>118</v>
      </c>
      <c r="D168" s="278"/>
      <c r="E168" s="278"/>
      <c r="F168" s="85">
        <v>2200</v>
      </c>
      <c r="G168" s="85">
        <f t="shared" ref="G168" si="34">SUM(G169:G170)</f>
        <v>-200</v>
      </c>
      <c r="H168" s="85">
        <f t="shared" ref="H168" si="35">SUM(H169:H170)</f>
        <v>2000</v>
      </c>
    </row>
    <row r="169" spans="1:8" ht="15" customHeight="1">
      <c r="A169" s="274">
        <v>3293</v>
      </c>
      <c r="B169" s="275"/>
      <c r="C169" s="273" t="s">
        <v>121</v>
      </c>
      <c r="D169" s="273"/>
      <c r="E169" s="273"/>
      <c r="F169" s="63">
        <v>500</v>
      </c>
      <c r="G169" s="63">
        <v>-200</v>
      </c>
      <c r="H169" s="63">
        <f>SUM(F169+G169)</f>
        <v>300</v>
      </c>
    </row>
    <row r="170" spans="1:8" ht="15" customHeight="1">
      <c r="A170" s="274">
        <v>3299</v>
      </c>
      <c r="B170" s="275"/>
      <c r="C170" s="273" t="s">
        <v>118</v>
      </c>
      <c r="D170" s="273"/>
      <c r="E170" s="273"/>
      <c r="F170" s="63">
        <v>1700</v>
      </c>
      <c r="G170" s="63">
        <v>0</v>
      </c>
      <c r="H170" s="63">
        <v>1700</v>
      </c>
    </row>
    <row r="171" spans="1:8" s="180" customFormat="1" ht="15" customHeight="1">
      <c r="A171" s="329">
        <v>34</v>
      </c>
      <c r="B171" s="330"/>
      <c r="C171" s="326"/>
      <c r="D171" s="327"/>
      <c r="E171" s="328"/>
      <c r="F171" s="203">
        <v>0</v>
      </c>
      <c r="G171" s="203">
        <v>170</v>
      </c>
      <c r="H171" s="203">
        <v>170</v>
      </c>
    </row>
    <row r="172" spans="1:8" s="180" customFormat="1" ht="15" customHeight="1">
      <c r="A172" s="329">
        <v>343</v>
      </c>
      <c r="B172" s="330"/>
      <c r="C172" s="326"/>
      <c r="D172" s="327"/>
      <c r="E172" s="328"/>
      <c r="F172" s="203">
        <v>0</v>
      </c>
      <c r="G172" s="203">
        <v>170</v>
      </c>
      <c r="H172" s="203">
        <v>170</v>
      </c>
    </row>
    <row r="173" spans="1:8" s="228" customFormat="1" ht="15" customHeight="1">
      <c r="A173" s="274">
        <v>3431</v>
      </c>
      <c r="B173" s="275"/>
      <c r="C173" s="274" t="s">
        <v>237</v>
      </c>
      <c r="D173" s="319"/>
      <c r="E173" s="275"/>
      <c r="F173" s="63">
        <v>0</v>
      </c>
      <c r="G173" s="63">
        <v>170</v>
      </c>
      <c r="H173" s="63">
        <v>170</v>
      </c>
    </row>
    <row r="174" spans="1:8" s="180" customFormat="1" ht="15" customHeight="1">
      <c r="A174" s="279" t="s">
        <v>145</v>
      </c>
      <c r="B174" s="280"/>
      <c r="C174" s="281" t="s">
        <v>146</v>
      </c>
      <c r="D174" s="281"/>
      <c r="E174" s="281"/>
      <c r="F174" s="88">
        <v>0</v>
      </c>
      <c r="G174" s="88">
        <v>0</v>
      </c>
      <c r="H174" s="88">
        <v>0</v>
      </c>
    </row>
    <row r="175" spans="1:8" s="180" customFormat="1" ht="15" customHeight="1">
      <c r="A175" s="278" t="s">
        <v>147</v>
      </c>
      <c r="B175" s="282"/>
      <c r="C175" s="283" t="s">
        <v>148</v>
      </c>
      <c r="D175" s="284"/>
      <c r="E175" s="285"/>
      <c r="F175" s="89">
        <v>0</v>
      </c>
      <c r="G175" s="89">
        <v>0</v>
      </c>
      <c r="H175" s="89">
        <v>0</v>
      </c>
    </row>
    <row r="176" spans="1:8" ht="15" customHeight="1">
      <c r="A176" s="265">
        <v>3722</v>
      </c>
      <c r="B176" s="267"/>
      <c r="C176" s="277" t="s">
        <v>154</v>
      </c>
      <c r="D176" s="277"/>
      <c r="E176" s="277"/>
      <c r="F176" s="63">
        <v>0</v>
      </c>
      <c r="G176" s="63">
        <v>0</v>
      </c>
      <c r="H176" s="63">
        <v>0</v>
      </c>
    </row>
    <row r="177" spans="1:8" ht="15" customHeight="1">
      <c r="A177" s="299">
        <v>4</v>
      </c>
      <c r="B177" s="299"/>
      <c r="C177" s="299" t="s">
        <v>12</v>
      </c>
      <c r="D177" s="299"/>
      <c r="E177" s="299"/>
      <c r="F177" s="86">
        <v>0</v>
      </c>
      <c r="G177" s="86">
        <v>0</v>
      </c>
      <c r="H177" s="86">
        <v>0</v>
      </c>
    </row>
    <row r="178" spans="1:8" ht="15" customHeight="1">
      <c r="A178" s="281">
        <v>42</v>
      </c>
      <c r="B178" s="281"/>
      <c r="C178" s="281" t="s">
        <v>33</v>
      </c>
      <c r="D178" s="281"/>
      <c r="E178" s="281"/>
      <c r="F178" s="87">
        <v>0</v>
      </c>
      <c r="G178" s="87">
        <v>0</v>
      </c>
      <c r="H178" s="87">
        <v>0</v>
      </c>
    </row>
    <row r="179" spans="1:8" ht="15" customHeight="1">
      <c r="A179" s="278">
        <v>422</v>
      </c>
      <c r="B179" s="278"/>
      <c r="C179" s="284" t="s">
        <v>199</v>
      </c>
      <c r="D179" s="284"/>
      <c r="E179" s="285"/>
      <c r="F179" s="91">
        <v>0</v>
      </c>
      <c r="G179" s="91">
        <v>0</v>
      </c>
      <c r="H179" s="91">
        <v>0</v>
      </c>
    </row>
    <row r="180" spans="1:8" ht="15" customHeight="1">
      <c r="A180" s="277">
        <v>4225</v>
      </c>
      <c r="B180" s="277"/>
      <c r="C180" s="277" t="s">
        <v>185</v>
      </c>
      <c r="D180" s="277"/>
      <c r="E180" s="277"/>
      <c r="F180" s="63">
        <v>0</v>
      </c>
      <c r="G180" s="63">
        <v>0</v>
      </c>
      <c r="H180" s="63">
        <v>0</v>
      </c>
    </row>
    <row r="181" spans="1:8" s="193" customFormat="1" ht="15" customHeight="1">
      <c r="A181" s="173"/>
      <c r="B181" s="173"/>
      <c r="C181" s="173"/>
      <c r="D181" s="173"/>
      <c r="E181" s="173"/>
      <c r="F181" s="63"/>
      <c r="G181" s="63"/>
      <c r="H181" s="63"/>
    </row>
    <row r="182" spans="1:8" s="145" customFormat="1" ht="15" customHeight="1">
      <c r="A182" s="286" t="s">
        <v>200</v>
      </c>
      <c r="B182" s="286"/>
      <c r="C182" s="286" t="s">
        <v>201</v>
      </c>
      <c r="D182" s="286"/>
      <c r="E182" s="286"/>
      <c r="F182" s="182">
        <v>2730</v>
      </c>
      <c r="G182" s="182">
        <v>0</v>
      </c>
      <c r="H182" s="182">
        <f t="shared" ref="H182:H183" si="36">H183</f>
        <v>2730</v>
      </c>
    </row>
    <row r="183" spans="1:8" s="145" customFormat="1" ht="15" customHeight="1">
      <c r="A183" s="287" t="s">
        <v>144</v>
      </c>
      <c r="B183" s="287"/>
      <c r="C183" s="287" t="s">
        <v>79</v>
      </c>
      <c r="D183" s="287"/>
      <c r="E183" s="287"/>
      <c r="F183" s="189">
        <v>2730</v>
      </c>
      <c r="G183" s="189">
        <v>0</v>
      </c>
      <c r="H183" s="189">
        <f t="shared" si="36"/>
        <v>2730</v>
      </c>
    </row>
    <row r="184" spans="1:8" ht="15" customHeight="1">
      <c r="A184" s="288" t="s">
        <v>80</v>
      </c>
      <c r="B184" s="288"/>
      <c r="C184" s="288" t="s">
        <v>10</v>
      </c>
      <c r="D184" s="288"/>
      <c r="E184" s="288"/>
      <c r="F184" s="181">
        <v>2730</v>
      </c>
      <c r="G184" s="181">
        <v>0</v>
      </c>
      <c r="H184" s="181">
        <f>H185</f>
        <v>2730</v>
      </c>
    </row>
    <row r="185" spans="1:8" ht="15" customHeight="1">
      <c r="A185" s="281">
        <v>32</v>
      </c>
      <c r="B185" s="281"/>
      <c r="C185" s="281" t="s">
        <v>25</v>
      </c>
      <c r="D185" s="281"/>
      <c r="E185" s="281"/>
      <c r="F185" s="87">
        <v>2730</v>
      </c>
      <c r="G185" s="87">
        <v>0</v>
      </c>
      <c r="H185" s="87">
        <f>H188+H190+H186</f>
        <v>2730</v>
      </c>
    </row>
    <row r="186" spans="1:8" s="180" customFormat="1" ht="15" customHeight="1">
      <c r="A186" s="174">
        <v>322</v>
      </c>
      <c r="B186" s="175"/>
      <c r="C186" s="174"/>
      <c r="D186" s="176"/>
      <c r="E186" s="175"/>
      <c r="F186" s="88">
        <v>340</v>
      </c>
      <c r="G186" s="88">
        <v>0</v>
      </c>
      <c r="H186" s="88">
        <v>340</v>
      </c>
    </row>
    <row r="187" spans="1:8" s="41" customFormat="1" ht="15" customHeight="1">
      <c r="A187" s="377">
        <v>3221</v>
      </c>
      <c r="B187" s="378"/>
      <c r="C187" s="379"/>
      <c r="D187" s="380"/>
      <c r="E187" s="381"/>
      <c r="F187" s="87">
        <v>340</v>
      </c>
      <c r="G187" s="87">
        <v>0</v>
      </c>
      <c r="H187" s="87">
        <v>340</v>
      </c>
    </row>
    <row r="188" spans="1:8" s="180" customFormat="1" ht="15" customHeight="1">
      <c r="A188" s="276">
        <v>323</v>
      </c>
      <c r="B188" s="276"/>
      <c r="C188" s="276" t="s">
        <v>101</v>
      </c>
      <c r="D188" s="276"/>
      <c r="E188" s="276"/>
      <c r="F188" s="197">
        <v>65</v>
      </c>
      <c r="G188" s="197">
        <v>0</v>
      </c>
      <c r="H188" s="197">
        <v>65</v>
      </c>
    </row>
    <row r="189" spans="1:8" ht="15" customHeight="1">
      <c r="A189" s="265" t="s">
        <v>115</v>
      </c>
      <c r="B189" s="267"/>
      <c r="C189" s="277" t="s">
        <v>116</v>
      </c>
      <c r="D189" s="277"/>
      <c r="E189" s="277"/>
      <c r="F189" s="63">
        <v>65</v>
      </c>
      <c r="G189" s="63">
        <v>0</v>
      </c>
      <c r="H189" s="63">
        <v>65</v>
      </c>
    </row>
    <row r="190" spans="1:8" s="180" customFormat="1" ht="15" customHeight="1">
      <c r="A190" s="278" t="s">
        <v>117</v>
      </c>
      <c r="B190" s="278"/>
      <c r="C190" s="278" t="s">
        <v>118</v>
      </c>
      <c r="D190" s="278"/>
      <c r="E190" s="278"/>
      <c r="F190" s="85">
        <v>2325</v>
      </c>
      <c r="G190" s="85">
        <f>SUM(G191:G192)</f>
        <v>0</v>
      </c>
      <c r="H190" s="85">
        <f>SUM(H191:H192)</f>
        <v>2325</v>
      </c>
    </row>
    <row r="191" spans="1:8" ht="15" customHeight="1">
      <c r="A191" s="274">
        <v>3291</v>
      </c>
      <c r="B191" s="275"/>
      <c r="C191" s="273" t="s">
        <v>202</v>
      </c>
      <c r="D191" s="273"/>
      <c r="E191" s="273"/>
      <c r="F191" s="63">
        <v>2115</v>
      </c>
      <c r="G191" s="63">
        <v>0</v>
      </c>
      <c r="H191" s="63">
        <v>2115</v>
      </c>
    </row>
    <row r="192" spans="1:8" ht="15" customHeight="1">
      <c r="A192" s="274">
        <v>3293</v>
      </c>
      <c r="B192" s="275"/>
      <c r="C192" s="273" t="s">
        <v>121</v>
      </c>
      <c r="D192" s="273"/>
      <c r="E192" s="273"/>
      <c r="F192" s="63">
        <v>210</v>
      </c>
      <c r="G192" s="63">
        <v>0</v>
      </c>
      <c r="H192" s="63">
        <v>210</v>
      </c>
    </row>
    <row r="193" spans="1:8" s="193" customFormat="1" ht="15" customHeight="1">
      <c r="A193" s="177"/>
      <c r="B193" s="178"/>
      <c r="C193" s="177"/>
      <c r="D193" s="179"/>
      <c r="E193" s="178"/>
      <c r="F193" s="63"/>
      <c r="G193" s="63"/>
      <c r="H193" s="63"/>
    </row>
    <row r="194" spans="1:8" s="145" customFormat="1" ht="15" customHeight="1">
      <c r="A194" s="323" t="s">
        <v>163</v>
      </c>
      <c r="B194" s="324"/>
      <c r="C194" s="323" t="s">
        <v>164</v>
      </c>
      <c r="D194" s="325"/>
      <c r="E194" s="324"/>
      <c r="F194" s="143">
        <v>17270</v>
      </c>
      <c r="G194" s="143">
        <f t="shared" ref="G194:H194" si="37">G195</f>
        <v>1800</v>
      </c>
      <c r="H194" s="143">
        <f t="shared" si="37"/>
        <v>19070</v>
      </c>
    </row>
    <row r="195" spans="1:8" s="145" customFormat="1" ht="15" customHeight="1">
      <c r="A195" s="331" t="s">
        <v>144</v>
      </c>
      <c r="B195" s="332"/>
      <c r="C195" s="331" t="s">
        <v>79</v>
      </c>
      <c r="D195" s="333"/>
      <c r="E195" s="332"/>
      <c r="F195" s="144">
        <v>17270</v>
      </c>
      <c r="G195" s="144">
        <f t="shared" ref="G195:H195" si="38">G196</f>
        <v>1800</v>
      </c>
      <c r="H195" s="144">
        <f t="shared" si="38"/>
        <v>19070</v>
      </c>
    </row>
    <row r="196" spans="1:8" ht="15" customHeight="1">
      <c r="A196" s="299" t="s">
        <v>80</v>
      </c>
      <c r="B196" s="299"/>
      <c r="C196" s="299" t="s">
        <v>10</v>
      </c>
      <c r="D196" s="299"/>
      <c r="E196" s="299"/>
      <c r="F196" s="86">
        <v>17270</v>
      </c>
      <c r="G196" s="86">
        <f t="shared" ref="G196:H196" si="39">G197</f>
        <v>1800</v>
      </c>
      <c r="H196" s="86">
        <f t="shared" si="39"/>
        <v>19070</v>
      </c>
    </row>
    <row r="197" spans="1:8" ht="15" customHeight="1">
      <c r="A197" s="281">
        <v>32</v>
      </c>
      <c r="B197" s="281"/>
      <c r="C197" s="281" t="s">
        <v>25</v>
      </c>
      <c r="D197" s="281"/>
      <c r="E197" s="281"/>
      <c r="F197" s="87">
        <v>17270</v>
      </c>
      <c r="G197" s="87">
        <f t="shared" ref="G197:H197" si="40">G198</f>
        <v>1800</v>
      </c>
      <c r="H197" s="87">
        <f t="shared" si="40"/>
        <v>19070</v>
      </c>
    </row>
    <row r="198" spans="1:8" ht="15" customHeight="1">
      <c r="A198" s="278">
        <v>323</v>
      </c>
      <c r="B198" s="278"/>
      <c r="C198" s="278" t="s">
        <v>101</v>
      </c>
      <c r="D198" s="278"/>
      <c r="E198" s="278"/>
      <c r="F198" s="84">
        <v>17270</v>
      </c>
      <c r="G198" s="84">
        <f t="shared" ref="G198:H198" si="41">G199</f>
        <v>1800</v>
      </c>
      <c r="H198" s="84">
        <f t="shared" si="41"/>
        <v>19070</v>
      </c>
    </row>
    <row r="199" spans="1:8" ht="15" customHeight="1">
      <c r="A199" s="265">
        <v>3232</v>
      </c>
      <c r="B199" s="267"/>
      <c r="C199" s="265" t="s">
        <v>152</v>
      </c>
      <c r="D199" s="266"/>
      <c r="E199" s="267"/>
      <c r="F199" s="62">
        <v>17270</v>
      </c>
      <c r="G199" s="62">
        <v>1800</v>
      </c>
      <c r="H199" s="62">
        <f>SUM(F199+G199)</f>
        <v>19070</v>
      </c>
    </row>
    <row r="200" spans="1:8" s="145" customFormat="1" ht="15" customHeight="1">
      <c r="A200" s="323" t="s">
        <v>165</v>
      </c>
      <c r="B200" s="324"/>
      <c r="C200" s="323" t="s">
        <v>166</v>
      </c>
      <c r="D200" s="325"/>
      <c r="E200" s="324"/>
      <c r="F200" s="207">
        <v>34000</v>
      </c>
      <c r="G200" s="207">
        <f t="shared" ref="G200:G201" si="42">G201</f>
        <v>-3700</v>
      </c>
      <c r="H200" s="207">
        <f>H201</f>
        <v>30300</v>
      </c>
    </row>
    <row r="201" spans="1:8" s="145" customFormat="1" ht="15" customHeight="1">
      <c r="A201" s="300" t="s">
        <v>144</v>
      </c>
      <c r="B201" s="301"/>
      <c r="C201" s="300" t="s">
        <v>79</v>
      </c>
      <c r="D201" s="302"/>
      <c r="E201" s="301"/>
      <c r="F201" s="208">
        <v>34000</v>
      </c>
      <c r="G201" s="208">
        <f t="shared" si="42"/>
        <v>-3700</v>
      </c>
      <c r="H201" s="208">
        <f>H202</f>
        <v>30300</v>
      </c>
    </row>
    <row r="202" spans="1:8" ht="15" customHeight="1">
      <c r="A202" s="296" t="s">
        <v>80</v>
      </c>
      <c r="B202" s="297"/>
      <c r="C202" s="296" t="s">
        <v>10</v>
      </c>
      <c r="D202" s="298"/>
      <c r="E202" s="297"/>
      <c r="F202" s="95">
        <v>34000</v>
      </c>
      <c r="G202" s="95">
        <f>G203+G210</f>
        <v>-3700</v>
      </c>
      <c r="H202" s="95">
        <f>H203+H210</f>
        <v>30300</v>
      </c>
    </row>
    <row r="203" spans="1:8" ht="15" customHeight="1">
      <c r="A203" s="279">
        <v>31</v>
      </c>
      <c r="B203" s="280"/>
      <c r="C203" s="279" t="s">
        <v>11</v>
      </c>
      <c r="D203" s="334"/>
      <c r="E203" s="280"/>
      <c r="F203" s="96">
        <v>33100</v>
      </c>
      <c r="G203" s="96">
        <f>SUM(G204+G206+G208)</f>
        <v>-3100</v>
      </c>
      <c r="H203" s="96">
        <f>H204+H206+H208</f>
        <v>30000</v>
      </c>
    </row>
    <row r="204" spans="1:8" ht="15" customHeight="1">
      <c r="A204" s="289">
        <v>311</v>
      </c>
      <c r="B204" s="375"/>
      <c r="C204" s="376" t="s">
        <v>151</v>
      </c>
      <c r="D204" s="291"/>
      <c r="E204" s="375"/>
      <c r="F204" s="91">
        <v>25000</v>
      </c>
      <c r="G204" s="91">
        <f t="shared" ref="G204:H204" si="43">G205</f>
        <v>0</v>
      </c>
      <c r="H204" s="91">
        <f t="shared" si="43"/>
        <v>25000</v>
      </c>
    </row>
    <row r="205" spans="1:8" ht="15" customHeight="1">
      <c r="A205" s="265">
        <v>3111</v>
      </c>
      <c r="B205" s="267"/>
      <c r="C205" s="265" t="s">
        <v>134</v>
      </c>
      <c r="D205" s="266"/>
      <c r="E205" s="267"/>
      <c r="F205" s="62">
        <v>25000</v>
      </c>
      <c r="G205" s="62">
        <v>0</v>
      </c>
      <c r="H205" s="62">
        <v>25000</v>
      </c>
    </row>
    <row r="206" spans="1:8" ht="15" customHeight="1">
      <c r="A206" s="289">
        <v>312</v>
      </c>
      <c r="B206" s="291"/>
      <c r="C206" s="376" t="s">
        <v>135</v>
      </c>
      <c r="D206" s="291"/>
      <c r="E206" s="375"/>
      <c r="F206" s="94">
        <v>800</v>
      </c>
      <c r="G206" s="97">
        <f t="shared" ref="G206:H206" si="44">G207</f>
        <v>-100</v>
      </c>
      <c r="H206" s="94">
        <f t="shared" si="44"/>
        <v>700</v>
      </c>
    </row>
    <row r="207" spans="1:8" ht="15" customHeight="1">
      <c r="A207" s="265">
        <v>3121</v>
      </c>
      <c r="B207" s="267"/>
      <c r="C207" s="265" t="s">
        <v>135</v>
      </c>
      <c r="D207" s="266"/>
      <c r="E207" s="267"/>
      <c r="F207" s="62">
        <v>800</v>
      </c>
      <c r="G207" s="62">
        <v>-100</v>
      </c>
      <c r="H207" s="62">
        <v>700</v>
      </c>
    </row>
    <row r="208" spans="1:8" ht="15" customHeight="1">
      <c r="A208" s="289">
        <v>313</v>
      </c>
      <c r="B208" s="290"/>
      <c r="C208" s="289" t="s">
        <v>138</v>
      </c>
      <c r="D208" s="291"/>
      <c r="E208" s="375"/>
      <c r="F208" s="94">
        <v>7300</v>
      </c>
      <c r="G208" s="94">
        <v>-3000</v>
      </c>
      <c r="H208" s="94">
        <f t="shared" ref="H208" si="45">H209</f>
        <v>4300</v>
      </c>
    </row>
    <row r="209" spans="1:8" ht="15" customHeight="1">
      <c r="A209" s="265">
        <v>3132</v>
      </c>
      <c r="B209" s="267"/>
      <c r="C209" s="265" t="s">
        <v>139</v>
      </c>
      <c r="D209" s="266"/>
      <c r="E209" s="267"/>
      <c r="F209" s="62">
        <v>7300</v>
      </c>
      <c r="G209" s="62">
        <v>-3000</v>
      </c>
      <c r="H209" s="62">
        <f>SUM(F209+G209)</f>
        <v>4300</v>
      </c>
    </row>
    <row r="210" spans="1:8" ht="15" customHeight="1">
      <c r="A210" s="279">
        <v>32</v>
      </c>
      <c r="B210" s="280"/>
      <c r="C210" s="279" t="s">
        <v>25</v>
      </c>
      <c r="D210" s="334"/>
      <c r="E210" s="280"/>
      <c r="F210" s="96">
        <v>900</v>
      </c>
      <c r="G210" s="96">
        <f>G211</f>
        <v>-600</v>
      </c>
      <c r="H210" s="96">
        <f>H211+H215</f>
        <v>300</v>
      </c>
    </row>
    <row r="211" spans="1:8" ht="15" customHeight="1">
      <c r="A211" s="289">
        <v>321</v>
      </c>
      <c r="B211" s="375"/>
      <c r="C211" s="376" t="s">
        <v>83</v>
      </c>
      <c r="D211" s="291"/>
      <c r="E211" s="375"/>
      <c r="F211" s="91">
        <v>900</v>
      </c>
      <c r="G211" s="91">
        <f>SUM(G212:G214)</f>
        <v>-600</v>
      </c>
      <c r="H211" s="91">
        <f>SUM(H212:H214)</f>
        <v>300</v>
      </c>
    </row>
    <row r="212" spans="1:8" ht="15" customHeight="1">
      <c r="A212" s="265">
        <v>3211</v>
      </c>
      <c r="B212" s="267"/>
      <c r="C212" s="265" t="s">
        <v>85</v>
      </c>
      <c r="D212" s="266"/>
      <c r="E212" s="267"/>
      <c r="F212" s="62">
        <v>300</v>
      </c>
      <c r="G212" s="62">
        <v>-240</v>
      </c>
      <c r="H212" s="62">
        <v>60</v>
      </c>
    </row>
    <row r="213" spans="1:8" ht="15" customHeight="1">
      <c r="A213" s="265">
        <v>3212</v>
      </c>
      <c r="B213" s="267"/>
      <c r="C213" s="265" t="s">
        <v>140</v>
      </c>
      <c r="D213" s="266"/>
      <c r="E213" s="267"/>
      <c r="F213" s="62">
        <v>300</v>
      </c>
      <c r="G213" s="62">
        <v>-300</v>
      </c>
      <c r="H213" s="62">
        <v>0</v>
      </c>
    </row>
    <row r="214" spans="1:8" ht="15" customHeight="1">
      <c r="A214" s="265">
        <v>3213</v>
      </c>
      <c r="B214" s="267"/>
      <c r="C214" s="277" t="s">
        <v>87</v>
      </c>
      <c r="D214" s="277"/>
      <c r="E214" s="277"/>
      <c r="F214" s="62">
        <v>300</v>
      </c>
      <c r="G214" s="62">
        <v>-60</v>
      </c>
      <c r="H214" s="62">
        <v>240</v>
      </c>
    </row>
    <row r="215" spans="1:8" ht="15" customHeight="1">
      <c r="A215" s="289" t="s">
        <v>100</v>
      </c>
      <c r="B215" s="375"/>
      <c r="C215" s="376" t="s">
        <v>101</v>
      </c>
      <c r="D215" s="291"/>
      <c r="E215" s="375"/>
      <c r="F215" s="94">
        <v>0</v>
      </c>
      <c r="G215" s="94">
        <f>G216</f>
        <v>0</v>
      </c>
      <c r="H215" s="94">
        <v>0</v>
      </c>
    </row>
    <row r="216" spans="1:8" ht="15" customHeight="1">
      <c r="A216" s="265">
        <v>3236</v>
      </c>
      <c r="B216" s="267"/>
      <c r="C216" s="277" t="s">
        <v>110</v>
      </c>
      <c r="D216" s="277"/>
      <c r="E216" s="277"/>
      <c r="F216" s="63">
        <v>0</v>
      </c>
      <c r="G216" s="63">
        <v>0</v>
      </c>
      <c r="H216" s="63">
        <v>0</v>
      </c>
    </row>
    <row r="217" spans="1:8" s="193" customFormat="1" ht="15" customHeight="1">
      <c r="A217" s="170"/>
      <c r="B217" s="171"/>
      <c r="C217" s="170"/>
      <c r="D217" s="172"/>
      <c r="E217" s="171"/>
      <c r="F217" s="62"/>
      <c r="G217" s="62"/>
      <c r="H217" s="62"/>
    </row>
    <row r="218" spans="1:8" s="145" customFormat="1" ht="15" customHeight="1">
      <c r="A218" s="323" t="s">
        <v>167</v>
      </c>
      <c r="B218" s="324"/>
      <c r="C218" s="323" t="s">
        <v>168</v>
      </c>
      <c r="D218" s="325"/>
      <c r="E218" s="324"/>
      <c r="F218" s="207">
        <v>154400</v>
      </c>
      <c r="G218" s="207">
        <f>G219+G234</f>
        <v>-13520</v>
      </c>
      <c r="H218" s="207">
        <f>H219+H234</f>
        <v>140880</v>
      </c>
    </row>
    <row r="219" spans="1:8" s="146" customFormat="1" ht="15" customHeight="1">
      <c r="A219" s="300" t="s">
        <v>144</v>
      </c>
      <c r="B219" s="301"/>
      <c r="C219" s="300" t="s">
        <v>79</v>
      </c>
      <c r="D219" s="302"/>
      <c r="E219" s="301"/>
      <c r="F219" s="208">
        <f>F220</f>
        <v>101690</v>
      </c>
      <c r="G219" s="208">
        <f>G220</f>
        <v>-13520</v>
      </c>
      <c r="H219" s="208">
        <f>H220</f>
        <v>88170</v>
      </c>
    </row>
    <row r="220" spans="1:8" s="210" customFormat="1" ht="15" customHeight="1">
      <c r="A220" s="303" t="s">
        <v>80</v>
      </c>
      <c r="B220" s="304"/>
      <c r="C220" s="303" t="s">
        <v>10</v>
      </c>
      <c r="D220" s="305"/>
      <c r="E220" s="304"/>
      <c r="F220" s="212">
        <f>SUM(F221+F228)</f>
        <v>101690</v>
      </c>
      <c r="G220" s="212">
        <f>G221+G228</f>
        <v>-13520</v>
      </c>
      <c r="H220" s="212">
        <f>H221+H228</f>
        <v>88170</v>
      </c>
    </row>
    <row r="221" spans="1:8" s="210" customFormat="1" ht="15" customHeight="1">
      <c r="A221" s="306">
        <v>31</v>
      </c>
      <c r="B221" s="307"/>
      <c r="C221" s="306" t="s">
        <v>11</v>
      </c>
      <c r="D221" s="308"/>
      <c r="E221" s="307"/>
      <c r="F221" s="209">
        <f>SUM(F222+F224+F226)</f>
        <v>98790</v>
      </c>
      <c r="G221" s="209">
        <f t="shared" ref="G221" si="46">G222+G224+G226</f>
        <v>-12500</v>
      </c>
      <c r="H221" s="209">
        <f>H222+H224+H226</f>
        <v>86290</v>
      </c>
    </row>
    <row r="222" spans="1:8" s="210" customFormat="1" ht="15" customHeight="1">
      <c r="A222" s="309">
        <v>311</v>
      </c>
      <c r="B222" s="310"/>
      <c r="C222" s="311" t="s">
        <v>151</v>
      </c>
      <c r="D222" s="312"/>
      <c r="E222" s="310"/>
      <c r="F222" s="184">
        <v>72558</v>
      </c>
      <c r="G222" s="184">
        <f t="shared" ref="G222" si="47">G223</f>
        <v>-4000</v>
      </c>
      <c r="H222" s="184">
        <f>H223</f>
        <v>68558</v>
      </c>
    </row>
    <row r="223" spans="1:8" s="64" customFormat="1" ht="15" customHeight="1">
      <c r="A223" s="274">
        <v>3111</v>
      </c>
      <c r="B223" s="275"/>
      <c r="C223" s="274" t="s">
        <v>134</v>
      </c>
      <c r="D223" s="319"/>
      <c r="E223" s="275"/>
      <c r="F223" s="62">
        <v>72558</v>
      </c>
      <c r="G223" s="62">
        <v>-4000</v>
      </c>
      <c r="H223" s="62">
        <f>SUM(F223+G223)</f>
        <v>68558</v>
      </c>
    </row>
    <row r="224" spans="1:8" s="210" customFormat="1" ht="15" customHeight="1">
      <c r="A224" s="309">
        <v>312</v>
      </c>
      <c r="B224" s="322"/>
      <c r="C224" s="309" t="s">
        <v>135</v>
      </c>
      <c r="D224" s="312"/>
      <c r="E224" s="312"/>
      <c r="F224" s="211">
        <v>11500</v>
      </c>
      <c r="G224" s="211">
        <f t="shared" ref="G224:H224" si="48">G225</f>
        <v>-2000</v>
      </c>
      <c r="H224" s="211">
        <f t="shared" si="48"/>
        <v>9500</v>
      </c>
    </row>
    <row r="225" spans="1:8" s="64" customFormat="1" ht="15" customHeight="1">
      <c r="A225" s="274">
        <v>3121</v>
      </c>
      <c r="B225" s="275"/>
      <c r="C225" s="273" t="s">
        <v>135</v>
      </c>
      <c r="D225" s="273"/>
      <c r="E225" s="273"/>
      <c r="F225" s="63">
        <v>11500</v>
      </c>
      <c r="G225" s="63">
        <v>-2000</v>
      </c>
      <c r="H225" s="63">
        <f>SUM(F225+G225)</f>
        <v>9500</v>
      </c>
    </row>
    <row r="226" spans="1:8" s="64" customFormat="1" ht="15" customHeight="1">
      <c r="A226" s="318">
        <v>313</v>
      </c>
      <c r="B226" s="318"/>
      <c r="C226" s="315" t="s">
        <v>138</v>
      </c>
      <c r="D226" s="315"/>
      <c r="E226" s="316"/>
      <c r="F226" s="91">
        <v>14732</v>
      </c>
      <c r="G226" s="91">
        <f>G227</f>
        <v>-6500</v>
      </c>
      <c r="H226" s="91">
        <f t="shared" ref="H226" si="49">H227</f>
        <v>8232</v>
      </c>
    </row>
    <row r="227" spans="1:8" s="64" customFormat="1" ht="15" customHeight="1">
      <c r="A227" s="274">
        <v>3132</v>
      </c>
      <c r="B227" s="275"/>
      <c r="C227" s="273" t="s">
        <v>139</v>
      </c>
      <c r="D227" s="273"/>
      <c r="E227" s="273"/>
      <c r="F227" s="63">
        <v>14732</v>
      </c>
      <c r="G227" s="63">
        <v>-6500</v>
      </c>
      <c r="H227" s="63">
        <f>SUM(F227+G227)</f>
        <v>8232</v>
      </c>
    </row>
    <row r="228" spans="1:8" s="210" customFormat="1" ht="15" customHeight="1">
      <c r="A228" s="306">
        <v>32</v>
      </c>
      <c r="B228" s="307"/>
      <c r="C228" s="306" t="s">
        <v>25</v>
      </c>
      <c r="D228" s="308"/>
      <c r="E228" s="307"/>
      <c r="F228" s="209">
        <v>2900</v>
      </c>
      <c r="G228" s="209">
        <f>G229+G232</f>
        <v>-1020</v>
      </c>
      <c r="H228" s="209">
        <f>H229+H232</f>
        <v>1880</v>
      </c>
    </row>
    <row r="229" spans="1:8" s="210" customFormat="1" ht="15" customHeight="1">
      <c r="A229" s="315">
        <v>321</v>
      </c>
      <c r="B229" s="316"/>
      <c r="C229" s="317" t="s">
        <v>83</v>
      </c>
      <c r="D229" s="315"/>
      <c r="E229" s="316"/>
      <c r="F229" s="184">
        <v>2900</v>
      </c>
      <c r="G229" s="184">
        <f t="shared" ref="G229" si="50">SUM(G230:G231)</f>
        <v>-1020</v>
      </c>
      <c r="H229" s="184">
        <f t="shared" ref="H229" si="51">SUM(H230:H231)</f>
        <v>1880</v>
      </c>
    </row>
    <row r="230" spans="1:8" s="64" customFormat="1" ht="15" customHeight="1">
      <c r="A230" s="274">
        <v>3211</v>
      </c>
      <c r="B230" s="275"/>
      <c r="C230" s="273" t="s">
        <v>85</v>
      </c>
      <c r="D230" s="273"/>
      <c r="E230" s="273"/>
      <c r="F230" s="63">
        <v>500</v>
      </c>
      <c r="G230" s="63">
        <v>-320</v>
      </c>
      <c r="H230" s="63">
        <f>SUM(F230+G230)</f>
        <v>180</v>
      </c>
    </row>
    <row r="231" spans="1:8" s="64" customFormat="1" ht="15" customHeight="1">
      <c r="A231" s="274">
        <v>3212</v>
      </c>
      <c r="B231" s="275"/>
      <c r="C231" s="273" t="s">
        <v>140</v>
      </c>
      <c r="D231" s="273"/>
      <c r="E231" s="273"/>
      <c r="F231" s="63">
        <v>2400</v>
      </c>
      <c r="G231" s="63">
        <v>-700</v>
      </c>
      <c r="H231" s="63">
        <f>SUM(F231+G231)</f>
        <v>1700</v>
      </c>
    </row>
    <row r="232" spans="1:8" s="64" customFormat="1" ht="15" customHeight="1">
      <c r="A232" s="309" t="s">
        <v>100</v>
      </c>
      <c r="B232" s="322"/>
      <c r="C232" s="309" t="s">
        <v>101</v>
      </c>
      <c r="D232" s="312"/>
      <c r="E232" s="322"/>
      <c r="F232" s="98">
        <v>0</v>
      </c>
      <c r="G232" s="98">
        <v>0</v>
      </c>
      <c r="H232" s="98">
        <f>H233</f>
        <v>0</v>
      </c>
    </row>
    <row r="233" spans="1:8" s="64" customFormat="1" ht="15" customHeight="1">
      <c r="A233" s="274">
        <v>3236</v>
      </c>
      <c r="B233" s="275"/>
      <c r="C233" s="274" t="s">
        <v>110</v>
      </c>
      <c r="D233" s="319"/>
      <c r="E233" s="275"/>
      <c r="F233" s="62">
        <v>0</v>
      </c>
      <c r="G233" s="62">
        <v>0</v>
      </c>
      <c r="H233" s="62">
        <v>0</v>
      </c>
    </row>
    <row r="234" spans="1:8" s="147" customFormat="1" ht="15" customHeight="1">
      <c r="A234" s="292" t="s">
        <v>215</v>
      </c>
      <c r="B234" s="292"/>
      <c r="C234" s="292" t="s">
        <v>169</v>
      </c>
      <c r="D234" s="292"/>
      <c r="E234" s="292"/>
      <c r="F234" s="143">
        <v>52710</v>
      </c>
      <c r="G234" s="143">
        <f>G235</f>
        <v>0</v>
      </c>
      <c r="H234" s="143">
        <f>H235</f>
        <v>52710</v>
      </c>
    </row>
    <row r="235" spans="1:8" s="64" customFormat="1" ht="15" customHeight="1">
      <c r="A235" s="321" t="s">
        <v>80</v>
      </c>
      <c r="B235" s="321"/>
      <c r="C235" s="321" t="s">
        <v>10</v>
      </c>
      <c r="D235" s="321"/>
      <c r="E235" s="321"/>
      <c r="F235" s="86">
        <v>52710</v>
      </c>
      <c r="G235" s="86">
        <f>G236+G243</f>
        <v>0</v>
      </c>
      <c r="H235" s="86">
        <f>H236+H243</f>
        <v>52710</v>
      </c>
    </row>
    <row r="236" spans="1:8" s="64" customFormat="1" ht="15" customHeight="1">
      <c r="A236" s="320">
        <v>31</v>
      </c>
      <c r="B236" s="320"/>
      <c r="C236" s="320" t="s">
        <v>11</v>
      </c>
      <c r="D236" s="320"/>
      <c r="E236" s="320"/>
      <c r="F236" s="87">
        <v>52710</v>
      </c>
      <c r="G236" s="87">
        <f>SUM(G237+G239+G241)</f>
        <v>0</v>
      </c>
      <c r="H236" s="87">
        <f>H237+H239+H241</f>
        <v>52710</v>
      </c>
    </row>
    <row r="237" spans="1:8" s="64" customFormat="1" ht="15" customHeight="1">
      <c r="A237" s="315">
        <v>311</v>
      </c>
      <c r="B237" s="316"/>
      <c r="C237" s="317" t="s">
        <v>151</v>
      </c>
      <c r="D237" s="315"/>
      <c r="E237" s="316"/>
      <c r="F237" s="91">
        <v>41442</v>
      </c>
      <c r="G237" s="91">
        <f t="shared" ref="G237:H237" si="52">G238</f>
        <v>3220</v>
      </c>
      <c r="H237" s="91">
        <f t="shared" si="52"/>
        <v>44662</v>
      </c>
    </row>
    <row r="238" spans="1:8" s="64" customFormat="1" ht="15" customHeight="1">
      <c r="A238" s="274">
        <v>3111</v>
      </c>
      <c r="B238" s="275"/>
      <c r="C238" s="274" t="s">
        <v>134</v>
      </c>
      <c r="D238" s="319"/>
      <c r="E238" s="275"/>
      <c r="F238" s="62">
        <v>41442</v>
      </c>
      <c r="G238" s="62">
        <v>3220</v>
      </c>
      <c r="H238" s="62">
        <f>SUM(F238+G238)</f>
        <v>44662</v>
      </c>
    </row>
    <row r="239" spans="1:8" s="64" customFormat="1" ht="15" customHeight="1">
      <c r="A239" s="318">
        <v>312</v>
      </c>
      <c r="B239" s="318"/>
      <c r="C239" s="318" t="s">
        <v>135</v>
      </c>
      <c r="D239" s="318"/>
      <c r="E239" s="318"/>
      <c r="F239" s="84">
        <v>0</v>
      </c>
      <c r="G239" s="84">
        <f t="shared" ref="G239:H239" si="53">G240</f>
        <v>0</v>
      </c>
      <c r="H239" s="84">
        <f t="shared" si="53"/>
        <v>0</v>
      </c>
    </row>
    <row r="240" spans="1:8" s="64" customFormat="1" ht="15" customHeight="1">
      <c r="A240" s="274">
        <v>3121</v>
      </c>
      <c r="B240" s="275"/>
      <c r="C240" s="273" t="s">
        <v>135</v>
      </c>
      <c r="D240" s="273"/>
      <c r="E240" s="273"/>
      <c r="F240" s="63">
        <v>0</v>
      </c>
      <c r="G240" s="63">
        <v>0</v>
      </c>
      <c r="H240" s="63">
        <v>0</v>
      </c>
    </row>
    <row r="241" spans="1:8" s="64" customFormat="1" ht="15" customHeight="1">
      <c r="A241" s="318">
        <v>313</v>
      </c>
      <c r="B241" s="318"/>
      <c r="C241" s="315" t="s">
        <v>138</v>
      </c>
      <c r="D241" s="315"/>
      <c r="E241" s="316"/>
      <c r="F241" s="91">
        <v>11268</v>
      </c>
      <c r="G241" s="91">
        <f t="shared" ref="G241:H241" si="54">G242</f>
        <v>-3220</v>
      </c>
      <c r="H241" s="91">
        <f t="shared" si="54"/>
        <v>8048</v>
      </c>
    </row>
    <row r="242" spans="1:8" s="64" customFormat="1" ht="15" customHeight="1">
      <c r="A242" s="274">
        <v>3132</v>
      </c>
      <c r="B242" s="275"/>
      <c r="C242" s="273" t="s">
        <v>139</v>
      </c>
      <c r="D242" s="273"/>
      <c r="E242" s="273"/>
      <c r="F242" s="63">
        <v>11268</v>
      </c>
      <c r="G242" s="63">
        <v>-3220</v>
      </c>
      <c r="H242" s="63">
        <f>SUM(F242+G242)</f>
        <v>8048</v>
      </c>
    </row>
    <row r="243" spans="1:8" s="64" customFormat="1" ht="15" customHeight="1">
      <c r="A243" s="306">
        <v>32</v>
      </c>
      <c r="B243" s="307"/>
      <c r="C243" s="306" t="s">
        <v>25</v>
      </c>
      <c r="D243" s="308"/>
      <c r="E243" s="307"/>
      <c r="F243" s="96">
        <v>0</v>
      </c>
      <c r="G243" s="96">
        <f>G244+G247</f>
        <v>0</v>
      </c>
      <c r="H243" s="96">
        <f>H244+H247</f>
        <v>0</v>
      </c>
    </row>
    <row r="244" spans="1:8" s="64" customFormat="1" ht="15" customHeight="1">
      <c r="A244" s="315">
        <v>321</v>
      </c>
      <c r="B244" s="316"/>
      <c r="C244" s="317" t="s">
        <v>83</v>
      </c>
      <c r="D244" s="315"/>
      <c r="E244" s="316"/>
      <c r="F244" s="91">
        <v>0</v>
      </c>
      <c r="G244" s="91">
        <f t="shared" ref="G244" si="55">SUM(G245:G246)</f>
        <v>0</v>
      </c>
      <c r="H244" s="91">
        <v>0</v>
      </c>
    </row>
    <row r="245" spans="1:8" s="64" customFormat="1" ht="15" customHeight="1">
      <c r="A245" s="274">
        <v>3211</v>
      </c>
      <c r="B245" s="275"/>
      <c r="C245" s="273" t="s">
        <v>85</v>
      </c>
      <c r="D245" s="273"/>
      <c r="E245" s="273"/>
      <c r="F245" s="63">
        <v>0</v>
      </c>
      <c r="G245" s="63">
        <v>0</v>
      </c>
      <c r="H245" s="63">
        <v>0</v>
      </c>
    </row>
    <row r="246" spans="1:8" s="64" customFormat="1" ht="15" customHeight="1">
      <c r="A246" s="274">
        <v>3212</v>
      </c>
      <c r="B246" s="275"/>
      <c r="C246" s="273" t="s">
        <v>140</v>
      </c>
      <c r="D246" s="273"/>
      <c r="E246" s="273"/>
      <c r="F246" s="63">
        <v>0</v>
      </c>
      <c r="G246" s="63">
        <v>0</v>
      </c>
      <c r="H246" s="63">
        <v>0</v>
      </c>
    </row>
    <row r="247" spans="1:8" s="64" customFormat="1" ht="15" customHeight="1">
      <c r="A247" s="318" t="s">
        <v>100</v>
      </c>
      <c r="B247" s="318"/>
      <c r="C247" s="318" t="s">
        <v>101</v>
      </c>
      <c r="D247" s="318"/>
      <c r="E247" s="318"/>
      <c r="F247" s="84">
        <v>0</v>
      </c>
      <c r="G247" s="84">
        <v>0</v>
      </c>
      <c r="H247" s="84">
        <v>0</v>
      </c>
    </row>
    <row r="248" spans="1:8" s="64" customFormat="1" ht="15" customHeight="1">
      <c r="A248" s="274">
        <v>3236</v>
      </c>
      <c r="B248" s="275"/>
      <c r="C248" s="273" t="s">
        <v>110</v>
      </c>
      <c r="D248" s="273"/>
      <c r="E248" s="273"/>
      <c r="F248" s="63">
        <v>0</v>
      </c>
      <c r="G248" s="63">
        <v>0</v>
      </c>
      <c r="H248" s="63">
        <v>0</v>
      </c>
    </row>
    <row r="249" spans="1:8" s="145" customFormat="1" ht="15" customHeight="1">
      <c r="A249" s="292" t="s">
        <v>170</v>
      </c>
      <c r="B249" s="292"/>
      <c r="C249" s="292" t="s">
        <v>171</v>
      </c>
      <c r="D249" s="292"/>
      <c r="E249" s="292"/>
      <c r="F249" s="143">
        <v>23500</v>
      </c>
      <c r="G249" s="143">
        <f t="shared" ref="G249" si="56">G250+G256+G262</f>
        <v>-2200</v>
      </c>
      <c r="H249" s="143">
        <f t="shared" ref="H249" si="57">H250+H256+H262</f>
        <v>21300</v>
      </c>
    </row>
    <row r="250" spans="1:8" s="145" customFormat="1" ht="15" customHeight="1">
      <c r="A250" s="287" t="s">
        <v>144</v>
      </c>
      <c r="B250" s="287"/>
      <c r="C250" s="287" t="s">
        <v>79</v>
      </c>
      <c r="D250" s="287"/>
      <c r="E250" s="287"/>
      <c r="F250" s="189">
        <v>14500</v>
      </c>
      <c r="G250" s="189">
        <f t="shared" ref="G250:H250" si="58">G251</f>
        <v>-2200</v>
      </c>
      <c r="H250" s="189">
        <f t="shared" si="58"/>
        <v>12300</v>
      </c>
    </row>
    <row r="251" spans="1:8" s="145" customFormat="1" ht="15" customHeight="1">
      <c r="A251" s="299" t="s">
        <v>80</v>
      </c>
      <c r="B251" s="299"/>
      <c r="C251" s="299" t="s">
        <v>10</v>
      </c>
      <c r="D251" s="299"/>
      <c r="E251" s="299"/>
      <c r="F251" s="86">
        <v>14500</v>
      </c>
      <c r="G251" s="86">
        <f t="shared" ref="G251:H251" si="59">G252</f>
        <v>-2200</v>
      </c>
      <c r="H251" s="86">
        <f t="shared" si="59"/>
        <v>12300</v>
      </c>
    </row>
    <row r="252" spans="1:8" ht="15" customHeight="1">
      <c r="A252" s="281">
        <v>32</v>
      </c>
      <c r="B252" s="281"/>
      <c r="C252" s="281" t="s">
        <v>25</v>
      </c>
      <c r="D252" s="281"/>
      <c r="E252" s="281"/>
      <c r="F252" s="87">
        <v>14500</v>
      </c>
      <c r="G252" s="87">
        <f t="shared" ref="G252:H252" si="60">G253</f>
        <v>-2200</v>
      </c>
      <c r="H252" s="87">
        <f t="shared" si="60"/>
        <v>12300</v>
      </c>
    </row>
    <row r="253" spans="1:8" ht="15" customHeight="1">
      <c r="A253" s="278">
        <v>323</v>
      </c>
      <c r="B253" s="278"/>
      <c r="C253" s="278" t="s">
        <v>101</v>
      </c>
      <c r="D253" s="278"/>
      <c r="E253" s="278"/>
      <c r="F253" s="84">
        <v>14500</v>
      </c>
      <c r="G253" s="84">
        <f t="shared" ref="G253:H253" si="61">G254</f>
        <v>-2200</v>
      </c>
      <c r="H253" s="84">
        <f t="shared" si="61"/>
        <v>12300</v>
      </c>
    </row>
    <row r="254" spans="1:8" ht="15" customHeight="1">
      <c r="A254" s="265">
        <v>3237</v>
      </c>
      <c r="B254" s="267"/>
      <c r="C254" s="265" t="s">
        <v>112</v>
      </c>
      <c r="D254" s="266"/>
      <c r="E254" s="267"/>
      <c r="F254" s="62">
        <v>14500</v>
      </c>
      <c r="G254" s="62">
        <v>-2200</v>
      </c>
      <c r="H254" s="62">
        <f>SUM(F254+G254)</f>
        <v>12300</v>
      </c>
    </row>
    <row r="255" spans="1:8" s="193" customFormat="1" ht="15" customHeight="1">
      <c r="A255" s="170"/>
      <c r="B255" s="171"/>
      <c r="C255" s="170"/>
      <c r="D255" s="172"/>
      <c r="E255" s="171"/>
      <c r="F255" s="62"/>
      <c r="G255" s="62"/>
      <c r="H255" s="62"/>
    </row>
    <row r="256" spans="1:8" s="145" customFormat="1" ht="15" customHeight="1">
      <c r="A256" s="292" t="s">
        <v>213</v>
      </c>
      <c r="B256" s="292"/>
      <c r="C256" s="292" t="s">
        <v>190</v>
      </c>
      <c r="D256" s="292"/>
      <c r="E256" s="292"/>
      <c r="F256" s="143">
        <v>0</v>
      </c>
      <c r="G256" s="143">
        <f t="shared" ref="G256:H259" si="62">G257</f>
        <v>0</v>
      </c>
      <c r="H256" s="143">
        <f t="shared" si="62"/>
        <v>0</v>
      </c>
    </row>
    <row r="257" spans="1:8" ht="15" customHeight="1">
      <c r="A257" s="299" t="s">
        <v>80</v>
      </c>
      <c r="B257" s="299"/>
      <c r="C257" s="299" t="s">
        <v>10</v>
      </c>
      <c r="D257" s="299"/>
      <c r="E257" s="299"/>
      <c r="F257" s="86">
        <v>0</v>
      </c>
      <c r="G257" s="86">
        <f t="shared" si="62"/>
        <v>0</v>
      </c>
      <c r="H257" s="86">
        <f t="shared" si="62"/>
        <v>0</v>
      </c>
    </row>
    <row r="258" spans="1:8" ht="15" customHeight="1">
      <c r="A258" s="281" t="s">
        <v>81</v>
      </c>
      <c r="B258" s="281"/>
      <c r="C258" s="281" t="s">
        <v>25</v>
      </c>
      <c r="D258" s="281"/>
      <c r="E258" s="281"/>
      <c r="F258" s="87">
        <v>0</v>
      </c>
      <c r="G258" s="87">
        <f t="shared" si="62"/>
        <v>0</v>
      </c>
      <c r="H258" s="87">
        <f t="shared" si="62"/>
        <v>0</v>
      </c>
    </row>
    <row r="259" spans="1:8" ht="15" customHeight="1">
      <c r="A259" s="278">
        <v>323</v>
      </c>
      <c r="B259" s="278"/>
      <c r="C259" s="278" t="s">
        <v>101</v>
      </c>
      <c r="D259" s="278"/>
      <c r="E259" s="278"/>
      <c r="F259" s="84">
        <v>0</v>
      </c>
      <c r="G259" s="84">
        <f t="shared" si="62"/>
        <v>0</v>
      </c>
      <c r="H259" s="84">
        <f t="shared" si="62"/>
        <v>0</v>
      </c>
    </row>
    <row r="260" spans="1:8" ht="15" customHeight="1">
      <c r="A260" s="265">
        <v>3237</v>
      </c>
      <c r="B260" s="267"/>
      <c r="C260" s="265" t="s">
        <v>192</v>
      </c>
      <c r="D260" s="266"/>
      <c r="E260" s="267"/>
      <c r="F260" s="62">
        <v>0</v>
      </c>
      <c r="G260" s="62">
        <v>0</v>
      </c>
      <c r="H260" s="62">
        <v>0</v>
      </c>
    </row>
    <row r="261" spans="1:8" s="193" customFormat="1" ht="15" customHeight="1">
      <c r="A261" s="170"/>
      <c r="B261" s="171"/>
      <c r="C261" s="170"/>
      <c r="D261" s="172"/>
      <c r="E261" s="171"/>
      <c r="F261" s="62"/>
      <c r="G261" s="62"/>
      <c r="H261" s="62"/>
    </row>
    <row r="262" spans="1:8" s="145" customFormat="1" ht="15" customHeight="1">
      <c r="A262" s="292" t="s">
        <v>214</v>
      </c>
      <c r="B262" s="292"/>
      <c r="C262" s="292" t="s">
        <v>172</v>
      </c>
      <c r="D262" s="292"/>
      <c r="E262" s="292"/>
      <c r="F262" s="143">
        <v>9000</v>
      </c>
      <c r="G262" s="143">
        <f>G263</f>
        <v>0</v>
      </c>
      <c r="H262" s="143">
        <f t="shared" ref="H262" si="63">H263</f>
        <v>9000</v>
      </c>
    </row>
    <row r="263" spans="1:8" ht="15" customHeight="1">
      <c r="A263" s="299" t="s">
        <v>80</v>
      </c>
      <c r="B263" s="299"/>
      <c r="C263" s="299" t="s">
        <v>10</v>
      </c>
      <c r="D263" s="299"/>
      <c r="E263" s="299"/>
      <c r="F263" s="86">
        <v>9000</v>
      </c>
      <c r="G263" s="86">
        <f>SUM(G264+G274)</f>
        <v>0</v>
      </c>
      <c r="H263" s="86">
        <f>H264</f>
        <v>9000</v>
      </c>
    </row>
    <row r="264" spans="1:8" ht="15" customHeight="1">
      <c r="A264" s="281" t="s">
        <v>81</v>
      </c>
      <c r="B264" s="281"/>
      <c r="C264" s="281" t="s">
        <v>25</v>
      </c>
      <c r="D264" s="281"/>
      <c r="E264" s="281"/>
      <c r="F264" s="87">
        <v>9000</v>
      </c>
      <c r="G264" s="87">
        <f>SUM(G266+G271+G267)</f>
        <v>0</v>
      </c>
      <c r="H264" s="87">
        <f>H265+H267+H270+H274</f>
        <v>9000</v>
      </c>
    </row>
    <row r="265" spans="1:8" ht="15" customHeight="1">
      <c r="A265" s="284">
        <v>321</v>
      </c>
      <c r="B265" s="285"/>
      <c r="C265" s="283" t="s">
        <v>83</v>
      </c>
      <c r="D265" s="284"/>
      <c r="E265" s="285"/>
      <c r="F265" s="91">
        <v>90</v>
      </c>
      <c r="G265" s="91">
        <f t="shared" ref="G265:H265" si="64">G266</f>
        <v>0</v>
      </c>
      <c r="H265" s="91">
        <f t="shared" si="64"/>
        <v>90</v>
      </c>
    </row>
    <row r="266" spans="1:8" ht="15" customHeight="1">
      <c r="A266" s="265">
        <v>3211</v>
      </c>
      <c r="B266" s="267"/>
      <c r="C266" s="265" t="s">
        <v>85</v>
      </c>
      <c r="D266" s="266"/>
      <c r="E266" s="267"/>
      <c r="F266" s="63">
        <v>90</v>
      </c>
      <c r="G266" s="63">
        <v>0</v>
      </c>
      <c r="H266" s="63">
        <v>90</v>
      </c>
    </row>
    <row r="267" spans="1:8" ht="15" customHeight="1">
      <c r="A267" s="289" t="s">
        <v>88</v>
      </c>
      <c r="B267" s="290"/>
      <c r="C267" s="289" t="s">
        <v>89</v>
      </c>
      <c r="D267" s="291"/>
      <c r="E267" s="290"/>
      <c r="F267" s="84">
        <v>0</v>
      </c>
      <c r="G267" s="84">
        <v>5800</v>
      </c>
      <c r="H267" s="84">
        <v>5800</v>
      </c>
    </row>
    <row r="268" spans="1:8" ht="15" customHeight="1">
      <c r="A268" s="265" t="s">
        <v>90</v>
      </c>
      <c r="B268" s="267"/>
      <c r="C268" s="265" t="s">
        <v>91</v>
      </c>
      <c r="D268" s="266"/>
      <c r="E268" s="267"/>
      <c r="F268" s="63">
        <v>0</v>
      </c>
      <c r="G268" s="63">
        <v>0</v>
      </c>
      <c r="H268" s="63">
        <v>0</v>
      </c>
    </row>
    <row r="269" spans="1:8" s="228" customFormat="1" ht="15" customHeight="1">
      <c r="A269" s="265">
        <v>3225</v>
      </c>
      <c r="B269" s="267"/>
      <c r="C269" s="265" t="s">
        <v>238</v>
      </c>
      <c r="D269" s="266"/>
      <c r="E269" s="267"/>
      <c r="F269" s="63">
        <v>0</v>
      </c>
      <c r="G269" s="63">
        <v>5800</v>
      </c>
      <c r="H269" s="63">
        <v>5800</v>
      </c>
    </row>
    <row r="270" spans="1:8" ht="15" customHeight="1">
      <c r="A270" s="276" t="s">
        <v>100</v>
      </c>
      <c r="B270" s="276"/>
      <c r="C270" s="276" t="s">
        <v>101</v>
      </c>
      <c r="D270" s="276"/>
      <c r="E270" s="276"/>
      <c r="F270" s="230">
        <v>8770</v>
      </c>
      <c r="G270" s="230">
        <f t="shared" ref="G270:H270" si="65">G271</f>
        <v>-5800</v>
      </c>
      <c r="H270" s="230">
        <f t="shared" si="65"/>
        <v>2970</v>
      </c>
    </row>
    <row r="271" spans="1:8" ht="15" customHeight="1">
      <c r="A271" s="265">
        <v>3237</v>
      </c>
      <c r="B271" s="267"/>
      <c r="C271" s="277" t="s">
        <v>173</v>
      </c>
      <c r="D271" s="277"/>
      <c r="E271" s="277"/>
      <c r="F271" s="63">
        <v>8770</v>
      </c>
      <c r="G271" s="63">
        <v>-5800</v>
      </c>
      <c r="H271" s="63">
        <v>2970</v>
      </c>
    </row>
    <row r="272" spans="1:8" ht="15" customHeight="1">
      <c r="A272" s="278" t="s">
        <v>117</v>
      </c>
      <c r="B272" s="278"/>
      <c r="C272" s="278" t="s">
        <v>118</v>
      </c>
      <c r="D272" s="278"/>
      <c r="E272" s="278"/>
      <c r="F272" s="84">
        <v>0</v>
      </c>
      <c r="G272" s="84">
        <v>0</v>
      </c>
      <c r="H272" s="84">
        <v>0</v>
      </c>
    </row>
    <row r="273" spans="1:8" ht="15" customHeight="1">
      <c r="A273" s="274">
        <v>3299</v>
      </c>
      <c r="B273" s="275"/>
      <c r="C273" s="273" t="s">
        <v>118</v>
      </c>
      <c r="D273" s="273"/>
      <c r="E273" s="273"/>
      <c r="F273" s="63">
        <v>0</v>
      </c>
      <c r="G273" s="63">
        <v>0</v>
      </c>
      <c r="H273" s="63">
        <v>0</v>
      </c>
    </row>
    <row r="274" spans="1:8" ht="15" customHeight="1">
      <c r="A274" s="279" t="s">
        <v>145</v>
      </c>
      <c r="B274" s="280"/>
      <c r="C274" s="281" t="s">
        <v>146</v>
      </c>
      <c r="D274" s="281"/>
      <c r="E274" s="281"/>
      <c r="F274" s="87">
        <v>140</v>
      </c>
      <c r="G274" s="87">
        <v>0</v>
      </c>
      <c r="H274" s="87">
        <v>140</v>
      </c>
    </row>
    <row r="275" spans="1:8" ht="15" customHeight="1">
      <c r="A275" s="278" t="s">
        <v>147</v>
      </c>
      <c r="B275" s="282"/>
      <c r="C275" s="283" t="s">
        <v>148</v>
      </c>
      <c r="D275" s="284"/>
      <c r="E275" s="285"/>
      <c r="F275" s="94">
        <v>140</v>
      </c>
      <c r="G275" s="94">
        <v>0</v>
      </c>
      <c r="H275" s="94">
        <v>140</v>
      </c>
    </row>
    <row r="276" spans="1:8" ht="15" customHeight="1">
      <c r="A276" s="265">
        <v>3722</v>
      </c>
      <c r="B276" s="267"/>
      <c r="C276" s="277" t="s">
        <v>154</v>
      </c>
      <c r="D276" s="277"/>
      <c r="E276" s="277"/>
      <c r="F276" s="63">
        <v>140</v>
      </c>
      <c r="G276" s="63">
        <v>0</v>
      </c>
      <c r="H276" s="63">
        <v>140</v>
      </c>
    </row>
    <row r="277" spans="1:8" s="193" customFormat="1" ht="15" customHeight="1">
      <c r="A277" s="170"/>
      <c r="B277" s="171"/>
      <c r="C277" s="173"/>
      <c r="D277" s="173"/>
      <c r="E277" s="173"/>
      <c r="F277" s="63"/>
      <c r="G277" s="63"/>
      <c r="H277" s="63"/>
    </row>
    <row r="278" spans="1:8" s="145" customFormat="1" ht="15" customHeight="1">
      <c r="A278" s="287" t="s">
        <v>174</v>
      </c>
      <c r="B278" s="287"/>
      <c r="C278" s="287" t="s">
        <v>175</v>
      </c>
      <c r="D278" s="287"/>
      <c r="E278" s="287"/>
      <c r="F278" s="189">
        <v>35000</v>
      </c>
      <c r="G278" s="189">
        <f t="shared" ref="G278:H278" si="66">G279</f>
        <v>-9620</v>
      </c>
      <c r="H278" s="189">
        <f t="shared" si="66"/>
        <v>25380</v>
      </c>
    </row>
    <row r="279" spans="1:8" s="145" customFormat="1" ht="15" customHeight="1">
      <c r="A279" s="313" t="s">
        <v>214</v>
      </c>
      <c r="B279" s="313"/>
      <c r="C279" s="313" t="s">
        <v>176</v>
      </c>
      <c r="D279" s="313"/>
      <c r="E279" s="313"/>
      <c r="F279" s="144">
        <v>35000</v>
      </c>
      <c r="G279" s="144">
        <f t="shared" ref="G279:H279" si="67">G280</f>
        <v>-9620</v>
      </c>
      <c r="H279" s="144">
        <f t="shared" si="67"/>
        <v>25380</v>
      </c>
    </row>
    <row r="280" spans="1:8" ht="15" customHeight="1">
      <c r="A280" s="299">
        <v>4</v>
      </c>
      <c r="B280" s="299"/>
      <c r="C280" s="299" t="s">
        <v>12</v>
      </c>
      <c r="D280" s="299"/>
      <c r="E280" s="299"/>
      <c r="F280" s="86">
        <v>35000</v>
      </c>
      <c r="G280" s="86">
        <f t="shared" ref="G280:H280" si="68">G281</f>
        <v>-9620</v>
      </c>
      <c r="H280" s="86">
        <f t="shared" si="68"/>
        <v>25380</v>
      </c>
    </row>
    <row r="281" spans="1:8" ht="15" customHeight="1">
      <c r="A281" s="281">
        <v>42</v>
      </c>
      <c r="B281" s="281"/>
      <c r="C281" s="281" t="s">
        <v>33</v>
      </c>
      <c r="D281" s="281"/>
      <c r="E281" s="281"/>
      <c r="F281" s="87">
        <v>35000</v>
      </c>
      <c r="G281" s="87">
        <f t="shared" ref="G281:H281" si="69">G282</f>
        <v>-9620</v>
      </c>
      <c r="H281" s="87">
        <f t="shared" si="69"/>
        <v>25380</v>
      </c>
    </row>
    <row r="282" spans="1:8" ht="15" customHeight="1">
      <c r="A282" s="278">
        <v>424</v>
      </c>
      <c r="B282" s="278"/>
      <c r="C282" s="284" t="s">
        <v>155</v>
      </c>
      <c r="D282" s="284"/>
      <c r="E282" s="285"/>
      <c r="F282" s="91">
        <v>35000</v>
      </c>
      <c r="G282" s="91">
        <f t="shared" ref="G282:H282" si="70">G283</f>
        <v>-9620</v>
      </c>
      <c r="H282" s="91">
        <f t="shared" si="70"/>
        <v>25380</v>
      </c>
    </row>
    <row r="283" spans="1:8" ht="15.75" customHeight="1">
      <c r="A283" s="277">
        <v>4241</v>
      </c>
      <c r="B283" s="277"/>
      <c r="C283" s="277" t="s">
        <v>156</v>
      </c>
      <c r="D283" s="277"/>
      <c r="E283" s="277"/>
      <c r="F283" s="63">
        <v>35000</v>
      </c>
      <c r="G283" s="63">
        <v>-9620</v>
      </c>
      <c r="H283" s="63">
        <v>25380</v>
      </c>
    </row>
    <row r="284" spans="1:8" s="193" customFormat="1" ht="15.75" customHeight="1">
      <c r="A284" s="173"/>
      <c r="B284" s="173"/>
      <c r="C284" s="173"/>
      <c r="D284" s="173"/>
      <c r="E284" s="173"/>
      <c r="F284" s="63"/>
      <c r="G284" s="63"/>
      <c r="H284" s="63"/>
    </row>
    <row r="285" spans="1:8" s="145" customFormat="1" ht="16.5" customHeight="1">
      <c r="A285" s="314" t="s">
        <v>177</v>
      </c>
      <c r="B285" s="314"/>
      <c r="C285" s="314" t="s">
        <v>178</v>
      </c>
      <c r="D285" s="314"/>
      <c r="E285" s="314"/>
      <c r="F285" s="213">
        <v>3400</v>
      </c>
      <c r="G285" s="213">
        <f t="shared" ref="G285" si="71">G286+G291</f>
        <v>0</v>
      </c>
      <c r="H285" s="213">
        <f t="shared" ref="H285" si="72">H286+H291</f>
        <v>3400</v>
      </c>
    </row>
    <row r="286" spans="1:8" s="145" customFormat="1" ht="15" customHeight="1">
      <c r="A286" s="287" t="s">
        <v>216</v>
      </c>
      <c r="B286" s="287"/>
      <c r="C286" s="287" t="s">
        <v>169</v>
      </c>
      <c r="D286" s="287"/>
      <c r="E286" s="287"/>
      <c r="F286" s="189">
        <v>400</v>
      </c>
      <c r="G286" s="189">
        <f t="shared" ref="G286:H286" si="73">G287</f>
        <v>-400</v>
      </c>
      <c r="H286" s="189">
        <f t="shared" si="73"/>
        <v>0</v>
      </c>
    </row>
    <row r="287" spans="1:8" ht="15" customHeight="1">
      <c r="A287" s="299" t="s">
        <v>80</v>
      </c>
      <c r="B287" s="299"/>
      <c r="C287" s="299" t="s">
        <v>10</v>
      </c>
      <c r="D287" s="299"/>
      <c r="E287" s="299"/>
      <c r="F287" s="86">
        <v>400</v>
      </c>
      <c r="G287" s="86">
        <f t="shared" ref="G287:H287" si="74">G288</f>
        <v>-400</v>
      </c>
      <c r="H287" s="86">
        <f t="shared" si="74"/>
        <v>0</v>
      </c>
    </row>
    <row r="288" spans="1:8" ht="15" customHeight="1">
      <c r="A288" s="281">
        <v>32</v>
      </c>
      <c r="B288" s="281"/>
      <c r="C288" s="281" t="s">
        <v>25</v>
      </c>
      <c r="D288" s="281"/>
      <c r="E288" s="281"/>
      <c r="F288" s="87">
        <v>400</v>
      </c>
      <c r="G288" s="87">
        <f t="shared" ref="G288:H288" si="75">G289</f>
        <v>-400</v>
      </c>
      <c r="H288" s="87">
        <f t="shared" si="75"/>
        <v>0</v>
      </c>
    </row>
    <row r="289" spans="1:8" ht="15" customHeight="1">
      <c r="A289" s="278">
        <v>322</v>
      </c>
      <c r="B289" s="278"/>
      <c r="C289" s="278" t="s">
        <v>89</v>
      </c>
      <c r="D289" s="278"/>
      <c r="E289" s="278"/>
      <c r="F289" s="84">
        <v>400</v>
      </c>
      <c r="G289" s="84">
        <f t="shared" ref="G289:H289" si="76">G290</f>
        <v>-400</v>
      </c>
      <c r="H289" s="84">
        <f t="shared" si="76"/>
        <v>0</v>
      </c>
    </row>
    <row r="290" spans="1:8" ht="15" customHeight="1">
      <c r="A290" s="265">
        <v>3222</v>
      </c>
      <c r="B290" s="267"/>
      <c r="C290" s="265" t="s">
        <v>92</v>
      </c>
      <c r="D290" s="266"/>
      <c r="E290" s="267"/>
      <c r="F290" s="62">
        <v>400</v>
      </c>
      <c r="G290" s="62">
        <v>-400</v>
      </c>
      <c r="H290" s="62">
        <v>0</v>
      </c>
    </row>
    <row r="291" spans="1:8" s="145" customFormat="1" ht="15" customHeight="1">
      <c r="A291" s="292" t="s">
        <v>215</v>
      </c>
      <c r="B291" s="292"/>
      <c r="C291" s="292" t="s">
        <v>169</v>
      </c>
      <c r="D291" s="292"/>
      <c r="E291" s="292"/>
      <c r="F291" s="143">
        <v>3000</v>
      </c>
      <c r="G291" s="143">
        <f t="shared" ref="G291:H291" si="77">G292</f>
        <v>400</v>
      </c>
      <c r="H291" s="143">
        <f t="shared" si="77"/>
        <v>3400</v>
      </c>
    </row>
    <row r="292" spans="1:8" ht="15" customHeight="1">
      <c r="A292" s="299" t="s">
        <v>80</v>
      </c>
      <c r="B292" s="299"/>
      <c r="C292" s="299" t="s">
        <v>10</v>
      </c>
      <c r="D292" s="299"/>
      <c r="E292" s="299"/>
      <c r="F292" s="86">
        <v>3000</v>
      </c>
      <c r="G292" s="86">
        <f t="shared" ref="G292:H292" si="78">G293</f>
        <v>400</v>
      </c>
      <c r="H292" s="86">
        <f t="shared" si="78"/>
        <v>3400</v>
      </c>
    </row>
    <row r="293" spans="1:8" ht="15" customHeight="1">
      <c r="A293" s="281">
        <v>32</v>
      </c>
      <c r="B293" s="281"/>
      <c r="C293" s="281" t="s">
        <v>25</v>
      </c>
      <c r="D293" s="281"/>
      <c r="E293" s="281"/>
      <c r="F293" s="87">
        <v>3000</v>
      </c>
      <c r="G293" s="87">
        <f t="shared" ref="G293:H293" si="79">G294</f>
        <v>400</v>
      </c>
      <c r="H293" s="87">
        <f t="shared" si="79"/>
        <v>3400</v>
      </c>
    </row>
    <row r="294" spans="1:8" ht="15" customHeight="1">
      <c r="A294" s="278">
        <v>322</v>
      </c>
      <c r="B294" s="278"/>
      <c r="C294" s="278" t="s">
        <v>89</v>
      </c>
      <c r="D294" s="278"/>
      <c r="E294" s="278"/>
      <c r="F294" s="94">
        <v>3000</v>
      </c>
      <c r="G294" s="94">
        <f t="shared" ref="G294:H294" si="80">G295</f>
        <v>400</v>
      </c>
      <c r="H294" s="94">
        <f t="shared" si="80"/>
        <v>3400</v>
      </c>
    </row>
    <row r="295" spans="1:8" ht="15" customHeight="1">
      <c r="A295" s="265">
        <v>3222</v>
      </c>
      <c r="B295" s="267"/>
      <c r="C295" s="265" t="s">
        <v>92</v>
      </c>
      <c r="D295" s="266"/>
      <c r="E295" s="267"/>
      <c r="F295" s="62">
        <v>3000</v>
      </c>
      <c r="G295" s="62">
        <v>400</v>
      </c>
      <c r="H295" s="62">
        <v>3400</v>
      </c>
    </row>
    <row r="296" spans="1:8" s="193" customFormat="1" ht="15" customHeight="1">
      <c r="A296" s="170"/>
      <c r="B296" s="171"/>
      <c r="C296" s="170"/>
      <c r="D296" s="172"/>
      <c r="E296" s="171"/>
      <c r="F296" s="62"/>
      <c r="G296" s="62"/>
      <c r="H296" s="62"/>
    </row>
    <row r="297" spans="1:8" s="145" customFormat="1" ht="15" customHeight="1">
      <c r="A297" s="292" t="s">
        <v>193</v>
      </c>
      <c r="B297" s="292"/>
      <c r="C297" s="292" t="s">
        <v>194</v>
      </c>
      <c r="D297" s="292"/>
      <c r="E297" s="292"/>
      <c r="F297" s="143">
        <v>108400</v>
      </c>
      <c r="G297" s="143">
        <f>G315+G298</f>
        <v>-11500</v>
      </c>
      <c r="H297" s="143">
        <f>H315+H298</f>
        <v>96900</v>
      </c>
    </row>
    <row r="298" spans="1:8" s="146" customFormat="1" ht="15" customHeight="1">
      <c r="A298" s="300" t="s">
        <v>144</v>
      </c>
      <c r="B298" s="301"/>
      <c r="C298" s="300" t="s">
        <v>79</v>
      </c>
      <c r="D298" s="302"/>
      <c r="E298" s="301"/>
      <c r="F298" s="208">
        <v>8400</v>
      </c>
      <c r="G298" s="208">
        <f>G299</f>
        <v>-1500</v>
      </c>
      <c r="H298" s="208">
        <f>H299</f>
        <v>6900</v>
      </c>
    </row>
    <row r="299" spans="1:8" s="210" customFormat="1" ht="15" customHeight="1">
      <c r="A299" s="303" t="s">
        <v>80</v>
      </c>
      <c r="B299" s="304"/>
      <c r="C299" s="303" t="s">
        <v>10</v>
      </c>
      <c r="D299" s="305"/>
      <c r="E299" s="304"/>
      <c r="F299" s="212">
        <v>8400</v>
      </c>
      <c r="G299" s="212">
        <f>G300+G307</f>
        <v>-1500</v>
      </c>
      <c r="H299" s="212">
        <f>H300+H307</f>
        <v>6900</v>
      </c>
    </row>
    <row r="300" spans="1:8" s="210" customFormat="1" ht="15" customHeight="1">
      <c r="A300" s="306">
        <v>31</v>
      </c>
      <c r="B300" s="307"/>
      <c r="C300" s="306" t="s">
        <v>11</v>
      </c>
      <c r="D300" s="308"/>
      <c r="E300" s="307"/>
      <c r="F300" s="209">
        <v>8200</v>
      </c>
      <c r="G300" s="209">
        <f>G301+G303+G305</f>
        <v>-1300</v>
      </c>
      <c r="H300" s="209">
        <f>H301+H303+H305</f>
        <v>6900</v>
      </c>
    </row>
    <row r="301" spans="1:8" s="210" customFormat="1" ht="15" customHeight="1">
      <c r="A301" s="309">
        <v>311</v>
      </c>
      <c r="B301" s="310"/>
      <c r="C301" s="311" t="s">
        <v>151</v>
      </c>
      <c r="D301" s="312"/>
      <c r="E301" s="310"/>
      <c r="F301" s="184">
        <v>6000</v>
      </c>
      <c r="G301" s="184">
        <f t="shared" ref="G301:H301" si="81">G302</f>
        <v>-900</v>
      </c>
      <c r="H301" s="184">
        <f t="shared" si="81"/>
        <v>5100</v>
      </c>
    </row>
    <row r="302" spans="1:8" s="64" customFormat="1" ht="15" customHeight="1">
      <c r="A302" s="274">
        <v>3111</v>
      </c>
      <c r="B302" s="275"/>
      <c r="C302" s="274" t="s">
        <v>134</v>
      </c>
      <c r="D302" s="319"/>
      <c r="E302" s="275"/>
      <c r="F302" s="62">
        <v>6000</v>
      </c>
      <c r="G302" s="62">
        <v>-900</v>
      </c>
      <c r="H302" s="62">
        <v>5100</v>
      </c>
    </row>
    <row r="303" spans="1:8" s="210" customFormat="1" ht="15" customHeight="1">
      <c r="A303" s="309">
        <v>312</v>
      </c>
      <c r="B303" s="322"/>
      <c r="C303" s="309" t="s">
        <v>135</v>
      </c>
      <c r="D303" s="312"/>
      <c r="E303" s="312"/>
      <c r="F303" s="211">
        <v>1200</v>
      </c>
      <c r="G303" s="211">
        <f t="shared" ref="G303:H303" si="82">G304</f>
        <v>-400</v>
      </c>
      <c r="H303" s="211">
        <f t="shared" si="82"/>
        <v>800</v>
      </c>
    </row>
    <row r="304" spans="1:8" s="64" customFormat="1" ht="15" customHeight="1">
      <c r="A304" s="274">
        <v>3121</v>
      </c>
      <c r="B304" s="275"/>
      <c r="C304" s="273" t="s">
        <v>135</v>
      </c>
      <c r="D304" s="273"/>
      <c r="E304" s="273"/>
      <c r="F304" s="63">
        <v>1200</v>
      </c>
      <c r="G304" s="63">
        <v>-400</v>
      </c>
      <c r="H304" s="63">
        <v>800</v>
      </c>
    </row>
    <row r="305" spans="1:8" s="64" customFormat="1" ht="15" customHeight="1">
      <c r="A305" s="318">
        <v>313</v>
      </c>
      <c r="B305" s="318"/>
      <c r="C305" s="315" t="s">
        <v>138</v>
      </c>
      <c r="D305" s="315"/>
      <c r="E305" s="316"/>
      <c r="F305" s="91">
        <v>1000</v>
      </c>
      <c r="G305" s="91">
        <f t="shared" ref="G305:H305" si="83">G306</f>
        <v>0</v>
      </c>
      <c r="H305" s="91">
        <f t="shared" si="83"/>
        <v>1000</v>
      </c>
    </row>
    <row r="306" spans="1:8" s="64" customFormat="1" ht="15" customHeight="1">
      <c r="A306" s="274">
        <v>3132</v>
      </c>
      <c r="B306" s="275"/>
      <c r="C306" s="273" t="s">
        <v>139</v>
      </c>
      <c r="D306" s="273"/>
      <c r="E306" s="273"/>
      <c r="F306" s="63">
        <v>1000</v>
      </c>
      <c r="G306" s="63">
        <v>0</v>
      </c>
      <c r="H306" s="63">
        <v>1000</v>
      </c>
    </row>
    <row r="307" spans="1:8" s="210" customFormat="1" ht="15" customHeight="1">
      <c r="A307" s="306">
        <v>32</v>
      </c>
      <c r="B307" s="307"/>
      <c r="C307" s="306" t="s">
        <v>25</v>
      </c>
      <c r="D307" s="308"/>
      <c r="E307" s="307"/>
      <c r="F307" s="209">
        <v>200</v>
      </c>
      <c r="G307" s="209">
        <f>G308</f>
        <v>-200</v>
      </c>
      <c r="H307" s="209">
        <f>H308</f>
        <v>0</v>
      </c>
    </row>
    <row r="308" spans="1:8" s="210" customFormat="1" ht="15" customHeight="1">
      <c r="A308" s="315">
        <v>321</v>
      </c>
      <c r="B308" s="316"/>
      <c r="C308" s="317" t="s">
        <v>83</v>
      </c>
      <c r="D308" s="315"/>
      <c r="E308" s="316"/>
      <c r="F308" s="184">
        <v>200</v>
      </c>
      <c r="G308" s="184">
        <f>SUM(G309:G309)</f>
        <v>-200</v>
      </c>
      <c r="H308" s="184">
        <f>SUM(H309:H309)</f>
        <v>0</v>
      </c>
    </row>
    <row r="309" spans="1:8" s="64" customFormat="1" ht="15" customHeight="1">
      <c r="A309" s="274">
        <v>3212</v>
      </c>
      <c r="B309" s="275"/>
      <c r="C309" s="273" t="s">
        <v>140</v>
      </c>
      <c r="D309" s="273"/>
      <c r="E309" s="273"/>
      <c r="F309" s="63">
        <v>200</v>
      </c>
      <c r="G309" s="63">
        <v>-200</v>
      </c>
      <c r="H309" s="63">
        <v>0</v>
      </c>
    </row>
    <row r="310" spans="1:8" s="145" customFormat="1" ht="15" customHeight="1">
      <c r="A310" s="286" t="s">
        <v>213</v>
      </c>
      <c r="B310" s="286"/>
      <c r="C310" s="286" t="s">
        <v>190</v>
      </c>
      <c r="D310" s="286"/>
      <c r="E310" s="286"/>
      <c r="F310" s="182">
        <v>0</v>
      </c>
      <c r="G310" s="182">
        <v>0</v>
      </c>
      <c r="H310" s="182">
        <v>0</v>
      </c>
    </row>
    <row r="311" spans="1:8" s="145" customFormat="1" ht="15" customHeight="1">
      <c r="A311" s="299" t="s">
        <v>80</v>
      </c>
      <c r="B311" s="299"/>
      <c r="C311" s="299" t="s">
        <v>10</v>
      </c>
      <c r="D311" s="299"/>
      <c r="E311" s="299"/>
      <c r="F311" s="86">
        <v>0</v>
      </c>
      <c r="G311" s="86">
        <f t="shared" ref="G311:H311" si="84">G312</f>
        <v>0</v>
      </c>
      <c r="H311" s="86">
        <f t="shared" si="84"/>
        <v>0</v>
      </c>
    </row>
    <row r="312" spans="1:8" ht="15" customHeight="1">
      <c r="A312" s="281" t="s">
        <v>81</v>
      </c>
      <c r="B312" s="281"/>
      <c r="C312" s="281" t="s">
        <v>25</v>
      </c>
      <c r="D312" s="281"/>
      <c r="E312" s="281"/>
      <c r="F312" s="87">
        <v>0</v>
      </c>
      <c r="G312" s="87">
        <v>0</v>
      </c>
      <c r="H312" s="87">
        <v>0</v>
      </c>
    </row>
    <row r="313" spans="1:8" ht="15" customHeight="1">
      <c r="A313" s="278" t="s">
        <v>88</v>
      </c>
      <c r="B313" s="278"/>
      <c r="C313" s="278" t="s">
        <v>89</v>
      </c>
      <c r="D313" s="278"/>
      <c r="E313" s="278"/>
      <c r="F313" s="84">
        <v>0</v>
      </c>
      <c r="G313" s="84">
        <v>0</v>
      </c>
      <c r="H313" s="84">
        <v>0</v>
      </c>
    </row>
    <row r="314" spans="1:8" ht="15" customHeight="1">
      <c r="A314" s="265">
        <v>3222</v>
      </c>
      <c r="B314" s="267"/>
      <c r="C314" s="265" t="s">
        <v>92</v>
      </c>
      <c r="D314" s="266"/>
      <c r="E314" s="267"/>
      <c r="F314" s="62">
        <v>0</v>
      </c>
      <c r="G314" s="62">
        <v>0</v>
      </c>
      <c r="H314" s="62">
        <v>0</v>
      </c>
    </row>
    <row r="315" spans="1:8" ht="15" customHeight="1">
      <c r="A315" s="293" t="s">
        <v>214</v>
      </c>
      <c r="B315" s="294"/>
      <c r="C315" s="293" t="s">
        <v>176</v>
      </c>
      <c r="D315" s="295"/>
      <c r="E315" s="294"/>
      <c r="F315" s="182">
        <v>100000</v>
      </c>
      <c r="G315" s="182">
        <f t="shared" ref="G315:H315" si="85">G316</f>
        <v>-10000</v>
      </c>
      <c r="H315" s="182">
        <f t="shared" si="85"/>
        <v>90000</v>
      </c>
    </row>
    <row r="316" spans="1:8" s="145" customFormat="1" ht="15" customHeight="1">
      <c r="A316" s="296" t="s">
        <v>80</v>
      </c>
      <c r="B316" s="297"/>
      <c r="C316" s="296" t="s">
        <v>10</v>
      </c>
      <c r="D316" s="298"/>
      <c r="E316" s="297"/>
      <c r="F316" s="86">
        <v>100000</v>
      </c>
      <c r="G316" s="86">
        <f t="shared" ref="G316:H316" si="86">G317</f>
        <v>-10000</v>
      </c>
      <c r="H316" s="86">
        <f t="shared" si="86"/>
        <v>90000</v>
      </c>
    </row>
    <row r="317" spans="1:8" ht="15" customHeight="1">
      <c r="A317" s="279">
        <v>32</v>
      </c>
      <c r="B317" s="280"/>
      <c r="C317" s="281" t="s">
        <v>25</v>
      </c>
      <c r="D317" s="281"/>
      <c r="E317" s="281"/>
      <c r="F317" s="87">
        <v>100000</v>
      </c>
      <c r="G317" s="87">
        <f t="shared" ref="G317:H317" si="87">G318</f>
        <v>-10000</v>
      </c>
      <c r="H317" s="87">
        <f t="shared" si="87"/>
        <v>90000</v>
      </c>
    </row>
    <row r="318" spans="1:8" ht="15" customHeight="1">
      <c r="A318" s="289">
        <v>322</v>
      </c>
      <c r="B318" s="290"/>
      <c r="C318" s="278" t="s">
        <v>89</v>
      </c>
      <c r="D318" s="278"/>
      <c r="E318" s="278"/>
      <c r="F318" s="84">
        <v>100000</v>
      </c>
      <c r="G318" s="84">
        <f t="shared" ref="G318:H318" si="88">G319</f>
        <v>-10000</v>
      </c>
      <c r="H318" s="84">
        <f t="shared" si="88"/>
        <v>90000</v>
      </c>
    </row>
    <row r="319" spans="1:8" ht="15" customHeight="1">
      <c r="A319" s="265">
        <v>3222</v>
      </c>
      <c r="B319" s="267"/>
      <c r="C319" s="265" t="s">
        <v>92</v>
      </c>
      <c r="D319" s="266"/>
      <c r="E319" s="267"/>
      <c r="F319" s="63">
        <v>100000</v>
      </c>
      <c r="G319" s="63">
        <v>-10000</v>
      </c>
      <c r="H319" s="63">
        <v>90000</v>
      </c>
    </row>
    <row r="320" spans="1:8" ht="15" customHeight="1">
      <c r="A320" s="170"/>
      <c r="B320" s="172"/>
      <c r="C320" s="172"/>
      <c r="D320" s="172"/>
      <c r="E320" s="171"/>
      <c r="F320" s="62"/>
      <c r="G320" s="62"/>
      <c r="H320" s="62"/>
    </row>
    <row r="321" spans="1:8" s="193" customFormat="1" ht="15" customHeight="1">
      <c r="A321" s="323" t="s">
        <v>179</v>
      </c>
      <c r="B321" s="325"/>
      <c r="C321" s="325"/>
      <c r="D321" s="325"/>
      <c r="E321" s="324"/>
      <c r="F321" s="207">
        <v>30000</v>
      </c>
      <c r="G321" s="207">
        <f t="shared" ref="G321:H324" si="89">G322</f>
        <v>0</v>
      </c>
      <c r="H321" s="207">
        <f t="shared" si="89"/>
        <v>30000</v>
      </c>
    </row>
    <row r="322" spans="1:8" s="145" customFormat="1" ht="15" customHeight="1">
      <c r="A322" s="286" t="s">
        <v>180</v>
      </c>
      <c r="B322" s="286"/>
      <c r="C322" s="286" t="s">
        <v>181</v>
      </c>
      <c r="D322" s="286"/>
      <c r="E322" s="286"/>
      <c r="F322" s="182">
        <v>30000</v>
      </c>
      <c r="G322" s="182">
        <f t="shared" si="89"/>
        <v>0</v>
      </c>
      <c r="H322" s="182">
        <f t="shared" si="89"/>
        <v>30000</v>
      </c>
    </row>
    <row r="323" spans="1:8" s="145" customFormat="1" ht="15" customHeight="1">
      <c r="A323" s="287" t="s">
        <v>211</v>
      </c>
      <c r="B323" s="287"/>
      <c r="C323" s="287" t="s">
        <v>79</v>
      </c>
      <c r="D323" s="287"/>
      <c r="E323" s="287"/>
      <c r="F323" s="189">
        <v>30000</v>
      </c>
      <c r="G323" s="189">
        <f t="shared" si="89"/>
        <v>0</v>
      </c>
      <c r="H323" s="189">
        <f t="shared" si="89"/>
        <v>30000</v>
      </c>
    </row>
    <row r="324" spans="1:8" s="145" customFormat="1" ht="15" customHeight="1">
      <c r="A324" s="288">
        <v>4</v>
      </c>
      <c r="B324" s="288"/>
      <c r="C324" s="288" t="s">
        <v>12</v>
      </c>
      <c r="D324" s="288"/>
      <c r="E324" s="288"/>
      <c r="F324" s="181">
        <v>30000</v>
      </c>
      <c r="G324" s="181">
        <f t="shared" si="89"/>
        <v>0</v>
      </c>
      <c r="H324" s="181">
        <f t="shared" si="89"/>
        <v>30000</v>
      </c>
    </row>
    <row r="325" spans="1:8" ht="15" customHeight="1">
      <c r="A325" s="281">
        <v>42</v>
      </c>
      <c r="B325" s="281"/>
      <c r="C325" s="281" t="s">
        <v>33</v>
      </c>
      <c r="D325" s="281"/>
      <c r="E325" s="281"/>
      <c r="F325" s="87">
        <v>30000</v>
      </c>
      <c r="G325" s="87">
        <f>G326+G332</f>
        <v>0</v>
      </c>
      <c r="H325" s="87">
        <f t="shared" ref="H325" si="90">H326+H332</f>
        <v>30000</v>
      </c>
    </row>
    <row r="326" spans="1:8" ht="15" customHeight="1">
      <c r="A326" s="284">
        <v>422</v>
      </c>
      <c r="B326" s="285"/>
      <c r="C326" s="283" t="s">
        <v>182</v>
      </c>
      <c r="D326" s="284"/>
      <c r="E326" s="285"/>
      <c r="F326" s="91">
        <v>28000</v>
      </c>
      <c r="G326" s="91">
        <f t="shared" ref="G326" si="91">SUM(G327:G331)</f>
        <v>-225</v>
      </c>
      <c r="H326" s="91">
        <f>SUM(H327:H331)</f>
        <v>27775</v>
      </c>
    </row>
    <row r="327" spans="1:8" ht="15" customHeight="1">
      <c r="A327" s="277">
        <v>4221</v>
      </c>
      <c r="B327" s="277"/>
      <c r="C327" s="277" t="s">
        <v>183</v>
      </c>
      <c r="D327" s="277"/>
      <c r="E327" s="277"/>
      <c r="F327" s="63">
        <v>7500</v>
      </c>
      <c r="G327" s="63">
        <v>5465</v>
      </c>
      <c r="H327" s="63">
        <f>SUM(F327+G327)</f>
        <v>12965</v>
      </c>
    </row>
    <row r="328" spans="1:8" ht="15" customHeight="1">
      <c r="A328" s="277">
        <v>4223</v>
      </c>
      <c r="B328" s="277"/>
      <c r="C328" s="277" t="s">
        <v>184</v>
      </c>
      <c r="D328" s="277"/>
      <c r="E328" s="277"/>
      <c r="F328" s="63">
        <v>5000</v>
      </c>
      <c r="G328" s="63">
        <v>0</v>
      </c>
      <c r="H328" s="63">
        <f t="shared" ref="H328:H331" si="92">SUM(F328+G328)</f>
        <v>5000</v>
      </c>
    </row>
    <row r="329" spans="1:8" ht="15" customHeight="1">
      <c r="A329" s="277">
        <v>4225</v>
      </c>
      <c r="B329" s="277"/>
      <c r="C329" s="277" t="s">
        <v>185</v>
      </c>
      <c r="D329" s="277"/>
      <c r="E329" s="277"/>
      <c r="F329" s="63">
        <v>6000</v>
      </c>
      <c r="G329" s="63">
        <v>-5600</v>
      </c>
      <c r="H329" s="63">
        <f t="shared" si="92"/>
        <v>400</v>
      </c>
    </row>
    <row r="330" spans="1:8" s="193" customFormat="1" ht="15" customHeight="1">
      <c r="A330" s="173">
        <v>4226</v>
      </c>
      <c r="B330" s="173"/>
      <c r="C330" s="265" t="s">
        <v>232</v>
      </c>
      <c r="D330" s="266"/>
      <c r="E330" s="267"/>
      <c r="F330" s="63">
        <v>9500</v>
      </c>
      <c r="G330" s="63">
        <v>-90</v>
      </c>
      <c r="H330" s="63">
        <f t="shared" si="92"/>
        <v>9410</v>
      </c>
    </row>
    <row r="331" spans="1:8" ht="15" customHeight="1">
      <c r="A331" s="277">
        <v>4227</v>
      </c>
      <c r="B331" s="277"/>
      <c r="C331" s="277" t="s">
        <v>186</v>
      </c>
      <c r="D331" s="277"/>
      <c r="E331" s="277"/>
      <c r="F331" s="63">
        <v>0</v>
      </c>
      <c r="G331" s="63">
        <v>0</v>
      </c>
      <c r="H331" s="63">
        <f t="shared" si="92"/>
        <v>0</v>
      </c>
    </row>
    <row r="332" spans="1:8" ht="15" customHeight="1">
      <c r="A332" s="278">
        <v>424</v>
      </c>
      <c r="B332" s="278"/>
      <c r="C332" s="284" t="s">
        <v>155</v>
      </c>
      <c r="D332" s="284"/>
      <c r="E332" s="285"/>
      <c r="F332" s="91">
        <v>2000</v>
      </c>
      <c r="G332" s="91">
        <f t="shared" ref="G332:H332" si="93">G333</f>
        <v>225</v>
      </c>
      <c r="H332" s="91">
        <f t="shared" si="93"/>
        <v>2225</v>
      </c>
    </row>
    <row r="333" spans="1:8" ht="15" customHeight="1">
      <c r="A333" s="277">
        <v>4241</v>
      </c>
      <c r="B333" s="277"/>
      <c r="C333" s="277" t="s">
        <v>156</v>
      </c>
      <c r="D333" s="277"/>
      <c r="E333" s="277"/>
      <c r="F333" s="63">
        <v>2000</v>
      </c>
      <c r="G333" s="63">
        <v>225</v>
      </c>
      <c r="H333" s="63">
        <v>2225</v>
      </c>
    </row>
    <row r="334" spans="1:8" ht="15" customHeight="1"/>
  </sheetData>
  <mergeCells count="628">
    <mergeCell ref="A177:B177"/>
    <mergeCell ref="A269:B269"/>
    <mergeCell ref="C269:E269"/>
    <mergeCell ref="A307:B307"/>
    <mergeCell ref="C307:E307"/>
    <mergeCell ref="A308:B308"/>
    <mergeCell ref="C308:E308"/>
    <mergeCell ref="A208:B208"/>
    <mergeCell ref="C208:E208"/>
    <mergeCell ref="A265:B265"/>
    <mergeCell ref="C265:E265"/>
    <mergeCell ref="A268:B268"/>
    <mergeCell ref="C268:E268"/>
    <mergeCell ref="C177:E177"/>
    <mergeCell ref="A191:B191"/>
    <mergeCell ref="A213:B213"/>
    <mergeCell ref="C213:E213"/>
    <mergeCell ref="A215:B215"/>
    <mergeCell ref="C215:E215"/>
    <mergeCell ref="A212:B212"/>
    <mergeCell ref="C212:E212"/>
    <mergeCell ref="A214:B214"/>
    <mergeCell ref="C209:E209"/>
    <mergeCell ref="A209:B209"/>
    <mergeCell ref="A309:B309"/>
    <mergeCell ref="C309:E309"/>
    <mergeCell ref="C330:E330"/>
    <mergeCell ref="C302:E302"/>
    <mergeCell ref="A303:B303"/>
    <mergeCell ref="C303:E303"/>
    <mergeCell ref="A304:B304"/>
    <mergeCell ref="C304:E304"/>
    <mergeCell ref="A305:B305"/>
    <mergeCell ref="C305:E305"/>
    <mergeCell ref="A306:B306"/>
    <mergeCell ref="C306:E306"/>
    <mergeCell ref="A325:B325"/>
    <mergeCell ref="C325:E325"/>
    <mergeCell ref="A326:B326"/>
    <mergeCell ref="C326:E326"/>
    <mergeCell ref="A323:B323"/>
    <mergeCell ref="C323:E323"/>
    <mergeCell ref="A324:B324"/>
    <mergeCell ref="C324:E324"/>
    <mergeCell ref="A321:E321"/>
    <mergeCell ref="A322:B322"/>
    <mergeCell ref="C322:E322"/>
    <mergeCell ref="M71:O71"/>
    <mergeCell ref="C72:E72"/>
    <mergeCell ref="M73:O73"/>
    <mergeCell ref="A187:B187"/>
    <mergeCell ref="C187:E187"/>
    <mergeCell ref="A200:B200"/>
    <mergeCell ref="C200:E200"/>
    <mergeCell ref="A206:B206"/>
    <mergeCell ref="C206:E206"/>
    <mergeCell ref="A205:B205"/>
    <mergeCell ref="C205:E205"/>
    <mergeCell ref="A204:B204"/>
    <mergeCell ref="C204:E204"/>
    <mergeCell ref="A201:B201"/>
    <mergeCell ref="C201:E201"/>
    <mergeCell ref="A202:B202"/>
    <mergeCell ref="C202:E202"/>
    <mergeCell ref="A143:B143"/>
    <mergeCell ref="C143:E143"/>
    <mergeCell ref="A150:B150"/>
    <mergeCell ref="C150:E150"/>
    <mergeCell ref="A163:B163"/>
    <mergeCell ref="C163:E163"/>
    <mergeCell ref="A161:B161"/>
    <mergeCell ref="A1:H1"/>
    <mergeCell ref="C312:E312"/>
    <mergeCell ref="A313:B313"/>
    <mergeCell ref="C313:E313"/>
    <mergeCell ref="A314:B314"/>
    <mergeCell ref="C314:E314"/>
    <mergeCell ref="A178:B178"/>
    <mergeCell ref="C178:E178"/>
    <mergeCell ref="A179:B179"/>
    <mergeCell ref="C179:E179"/>
    <mergeCell ref="A180:B180"/>
    <mergeCell ref="C180:E180"/>
    <mergeCell ref="A310:B310"/>
    <mergeCell ref="C310:E310"/>
    <mergeCell ref="A194:B194"/>
    <mergeCell ref="C194:E194"/>
    <mergeCell ref="A203:B203"/>
    <mergeCell ref="C203:E203"/>
    <mergeCell ref="A211:B211"/>
    <mergeCell ref="C211:E211"/>
    <mergeCell ref="A207:B207"/>
    <mergeCell ref="C207:E207"/>
    <mergeCell ref="A210:B210"/>
    <mergeCell ref="C210:E210"/>
    <mergeCell ref="C161:E161"/>
    <mergeCell ref="A162:B162"/>
    <mergeCell ref="C162:E162"/>
    <mergeCell ref="A157:B157"/>
    <mergeCell ref="C157:E157"/>
    <mergeCell ref="A160:B160"/>
    <mergeCell ref="C160:E160"/>
    <mergeCell ref="A158:B158"/>
    <mergeCell ref="C158:E158"/>
    <mergeCell ref="A155:B155"/>
    <mergeCell ref="C155:E155"/>
    <mergeCell ref="A154:B154"/>
    <mergeCell ref="C154:E154"/>
    <mergeCell ref="C159:E159"/>
    <mergeCell ref="C149:E149"/>
    <mergeCell ref="A149:B149"/>
    <mergeCell ref="A142:B142"/>
    <mergeCell ref="C142:E142"/>
    <mergeCell ref="A153:B153"/>
    <mergeCell ref="C153:E153"/>
    <mergeCell ref="A147:B147"/>
    <mergeCell ref="C147:E147"/>
    <mergeCell ref="A148:B148"/>
    <mergeCell ref="C148:E148"/>
    <mergeCell ref="A144:B144"/>
    <mergeCell ref="C144:E144"/>
    <mergeCell ref="A145:B145"/>
    <mergeCell ref="C145:E145"/>
    <mergeCell ref="A146:B146"/>
    <mergeCell ref="C146:E146"/>
    <mergeCell ref="A156:B156"/>
    <mergeCell ref="C156:E156"/>
    <mergeCell ref="A151:B151"/>
    <mergeCell ref="C151:E151"/>
    <mergeCell ref="A152:B152"/>
    <mergeCell ref="C152:E152"/>
    <mergeCell ref="H3:H4"/>
    <mergeCell ref="A6:B6"/>
    <mergeCell ref="C6:E6"/>
    <mergeCell ref="A5:B5"/>
    <mergeCell ref="C5:E5"/>
    <mergeCell ref="A3:B4"/>
    <mergeCell ref="C3:E4"/>
    <mergeCell ref="G3:G4"/>
    <mergeCell ref="F3:F4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2:G2"/>
    <mergeCell ref="A10:B10"/>
    <mergeCell ref="C10:E10"/>
    <mergeCell ref="A11:B11"/>
    <mergeCell ref="C11:E11"/>
    <mergeCell ref="A7:E7"/>
    <mergeCell ref="A8:B8"/>
    <mergeCell ref="C8:E8"/>
    <mergeCell ref="A9:B9"/>
    <mergeCell ref="C9:E9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27:B27"/>
    <mergeCell ref="C27:E27"/>
    <mergeCell ref="A28:B28"/>
    <mergeCell ref="C28:E28"/>
    <mergeCell ref="A25:B25"/>
    <mergeCell ref="C25:E25"/>
    <mergeCell ref="A26:B26"/>
    <mergeCell ref="C26:E26"/>
    <mergeCell ref="A24:B24"/>
    <mergeCell ref="C24:E24"/>
    <mergeCell ref="A33:B33"/>
    <mergeCell ref="C33:E33"/>
    <mergeCell ref="A34:B34"/>
    <mergeCell ref="C34:E34"/>
    <mergeCell ref="A31:B31"/>
    <mergeCell ref="C31:E31"/>
    <mergeCell ref="A32:B32"/>
    <mergeCell ref="C32:E32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5:B35"/>
    <mergeCell ref="C35:E35"/>
    <mergeCell ref="A36:B36"/>
    <mergeCell ref="C36:E36"/>
    <mergeCell ref="A46:B46"/>
    <mergeCell ref="C46:E46"/>
    <mergeCell ref="A45:B45"/>
    <mergeCell ref="C45:E45"/>
    <mergeCell ref="A43:B43"/>
    <mergeCell ref="C43:E43"/>
    <mergeCell ref="A44:B44"/>
    <mergeCell ref="C44:E44"/>
    <mergeCell ref="A41:B41"/>
    <mergeCell ref="C41:E41"/>
    <mergeCell ref="A42:B42"/>
    <mergeCell ref="C42:E42"/>
    <mergeCell ref="A49:B49"/>
    <mergeCell ref="C49:E49"/>
    <mergeCell ref="A51:B51"/>
    <mergeCell ref="C51:E51"/>
    <mergeCell ref="A48:B48"/>
    <mergeCell ref="C48:E48"/>
    <mergeCell ref="C50:E50"/>
    <mergeCell ref="A47:B47"/>
    <mergeCell ref="C47:E47"/>
    <mergeCell ref="A54:B54"/>
    <mergeCell ref="C54:E54"/>
    <mergeCell ref="A55:E55"/>
    <mergeCell ref="A56:B56"/>
    <mergeCell ref="C56:E56"/>
    <mergeCell ref="A53:B53"/>
    <mergeCell ref="C53:E53"/>
    <mergeCell ref="A52:B52"/>
    <mergeCell ref="C52:E52"/>
    <mergeCell ref="A62:B62"/>
    <mergeCell ref="C62:E62"/>
    <mergeCell ref="A59:B59"/>
    <mergeCell ref="C59:E59"/>
    <mergeCell ref="A60:B60"/>
    <mergeCell ref="C60:E60"/>
    <mergeCell ref="A57:B57"/>
    <mergeCell ref="C57:E57"/>
    <mergeCell ref="A58:B58"/>
    <mergeCell ref="C58:E58"/>
    <mergeCell ref="C61:E61"/>
    <mergeCell ref="A67:B67"/>
    <mergeCell ref="C67:E67"/>
    <mergeCell ref="C70:E70"/>
    <mergeCell ref="A65:B65"/>
    <mergeCell ref="C65:E65"/>
    <mergeCell ref="A64:B64"/>
    <mergeCell ref="C64:E64"/>
    <mergeCell ref="A63:B63"/>
    <mergeCell ref="C63:E63"/>
    <mergeCell ref="A84:B84"/>
    <mergeCell ref="C84:E84"/>
    <mergeCell ref="A85:B85"/>
    <mergeCell ref="C85:E85"/>
    <mergeCell ref="A82:B82"/>
    <mergeCell ref="C82:E82"/>
    <mergeCell ref="A83:B83"/>
    <mergeCell ref="C83:E83"/>
    <mergeCell ref="A68:B68"/>
    <mergeCell ref="C68:E68"/>
    <mergeCell ref="A69:B69"/>
    <mergeCell ref="C69:E69"/>
    <mergeCell ref="A76:B76"/>
    <mergeCell ref="C76:E76"/>
    <mergeCell ref="A77:B77"/>
    <mergeCell ref="C77:E77"/>
    <mergeCell ref="A78:B78"/>
    <mergeCell ref="C78:E78"/>
    <mergeCell ref="A79:B79"/>
    <mergeCell ref="C79:E79"/>
    <mergeCell ref="A80:B80"/>
    <mergeCell ref="C80:E80"/>
    <mergeCell ref="C71:E71"/>
    <mergeCell ref="C73:E73"/>
    <mergeCell ref="A93:B93"/>
    <mergeCell ref="C93:E93"/>
    <mergeCell ref="A94:B94"/>
    <mergeCell ref="C94:E94"/>
    <mergeCell ref="A88:B88"/>
    <mergeCell ref="C88:E88"/>
    <mergeCell ref="A92:B92"/>
    <mergeCell ref="C92:E92"/>
    <mergeCell ref="A86:B86"/>
    <mergeCell ref="C86:E86"/>
    <mergeCell ref="A87:B87"/>
    <mergeCell ref="C87:E87"/>
    <mergeCell ref="C89:E89"/>
    <mergeCell ref="A89:B89"/>
    <mergeCell ref="C91:E91"/>
    <mergeCell ref="A98:B98"/>
    <mergeCell ref="C98:E98"/>
    <mergeCell ref="A99:B99"/>
    <mergeCell ref="C99:E99"/>
    <mergeCell ref="A97:B97"/>
    <mergeCell ref="C97:E97"/>
    <mergeCell ref="A95:B95"/>
    <mergeCell ref="C95:E95"/>
    <mergeCell ref="A96:B96"/>
    <mergeCell ref="C96:E96"/>
    <mergeCell ref="A103:B103"/>
    <mergeCell ref="C103:E103"/>
    <mergeCell ref="A104:B104"/>
    <mergeCell ref="C104:E104"/>
    <mergeCell ref="A100:B100"/>
    <mergeCell ref="C100:E100"/>
    <mergeCell ref="A102:B102"/>
    <mergeCell ref="C102:E102"/>
    <mergeCell ref="A110:B110"/>
    <mergeCell ref="C110:E110"/>
    <mergeCell ref="A107:B107"/>
    <mergeCell ref="C107:E107"/>
    <mergeCell ref="A111:B111"/>
    <mergeCell ref="C111:E111"/>
    <mergeCell ref="A108:B108"/>
    <mergeCell ref="C108:E108"/>
    <mergeCell ref="A109:B109"/>
    <mergeCell ref="C109:E109"/>
    <mergeCell ref="A105:B105"/>
    <mergeCell ref="C105:E105"/>
    <mergeCell ref="A116:B116"/>
    <mergeCell ref="C116:E116"/>
    <mergeCell ref="A106:B106"/>
    <mergeCell ref="C106:E106"/>
    <mergeCell ref="A117:B117"/>
    <mergeCell ref="C117:E117"/>
    <mergeCell ref="A114:B114"/>
    <mergeCell ref="C114:E114"/>
    <mergeCell ref="A115:B115"/>
    <mergeCell ref="C115:E115"/>
    <mergeCell ref="A112:B112"/>
    <mergeCell ref="C112:E112"/>
    <mergeCell ref="A125:B125"/>
    <mergeCell ref="C125:E125"/>
    <mergeCell ref="A113:B113"/>
    <mergeCell ref="C113:E113"/>
    <mergeCell ref="A126:B126"/>
    <mergeCell ref="C126:E126"/>
    <mergeCell ref="A123:B123"/>
    <mergeCell ref="C123:E123"/>
    <mergeCell ref="A124:B124"/>
    <mergeCell ref="C124:E124"/>
    <mergeCell ref="A118:B118"/>
    <mergeCell ref="C118:E118"/>
    <mergeCell ref="A119:B119"/>
    <mergeCell ref="C119:E119"/>
    <mergeCell ref="A122:B122"/>
    <mergeCell ref="C122:E122"/>
    <mergeCell ref="A120:B120"/>
    <mergeCell ref="C120:E120"/>
    <mergeCell ref="A121:B121"/>
    <mergeCell ref="C121:E121"/>
    <mergeCell ref="A132:B132"/>
    <mergeCell ref="C132:E132"/>
    <mergeCell ref="A131:B131"/>
    <mergeCell ref="C131:E131"/>
    <mergeCell ref="A129:B129"/>
    <mergeCell ref="C129:E129"/>
    <mergeCell ref="A130:B130"/>
    <mergeCell ref="C130:E130"/>
    <mergeCell ref="A127:B127"/>
    <mergeCell ref="C127:E127"/>
    <mergeCell ref="A128:B128"/>
    <mergeCell ref="C128:E128"/>
    <mergeCell ref="A133:B133"/>
    <mergeCell ref="C133:E133"/>
    <mergeCell ref="A139:B139"/>
    <mergeCell ref="C139:E139"/>
    <mergeCell ref="A140:B140"/>
    <mergeCell ref="C140:E140"/>
    <mergeCell ref="A138:B138"/>
    <mergeCell ref="C138:E138"/>
    <mergeCell ref="A137:B137"/>
    <mergeCell ref="C137:E137"/>
    <mergeCell ref="A168:B168"/>
    <mergeCell ref="C168:E168"/>
    <mergeCell ref="A166:B166"/>
    <mergeCell ref="C166:E166"/>
    <mergeCell ref="A167:B167"/>
    <mergeCell ref="C167:E167"/>
    <mergeCell ref="A164:B164"/>
    <mergeCell ref="C164:E164"/>
    <mergeCell ref="A165:B165"/>
    <mergeCell ref="C165:E165"/>
    <mergeCell ref="C171:E171"/>
    <mergeCell ref="A171:B171"/>
    <mergeCell ref="A172:B172"/>
    <mergeCell ref="A199:B199"/>
    <mergeCell ref="C199:E199"/>
    <mergeCell ref="A197:B197"/>
    <mergeCell ref="C197:E197"/>
    <mergeCell ref="A198:B198"/>
    <mergeCell ref="C198:E198"/>
    <mergeCell ref="A195:B195"/>
    <mergeCell ref="C195:E195"/>
    <mergeCell ref="A196:B196"/>
    <mergeCell ref="C196:E196"/>
    <mergeCell ref="C172:E172"/>
    <mergeCell ref="C173:E173"/>
    <mergeCell ref="A173:B173"/>
    <mergeCell ref="A192:B192"/>
    <mergeCell ref="C192:E192"/>
    <mergeCell ref="A174:B174"/>
    <mergeCell ref="C174:E174"/>
    <mergeCell ref="A175:B175"/>
    <mergeCell ref="C175:E175"/>
    <mergeCell ref="A176:B176"/>
    <mergeCell ref="C176:E176"/>
    <mergeCell ref="A225:B225"/>
    <mergeCell ref="C225:E225"/>
    <mergeCell ref="A222:B222"/>
    <mergeCell ref="C222:E222"/>
    <mergeCell ref="A220:B220"/>
    <mergeCell ref="C220:E220"/>
    <mergeCell ref="A221:B221"/>
    <mergeCell ref="C221:E221"/>
    <mergeCell ref="C214:E214"/>
    <mergeCell ref="A216:B216"/>
    <mergeCell ref="C216:E216"/>
    <mergeCell ref="A224:B224"/>
    <mergeCell ref="C224:E224"/>
    <mergeCell ref="A223:B223"/>
    <mergeCell ref="C223:E223"/>
    <mergeCell ref="A218:B218"/>
    <mergeCell ref="C218:E218"/>
    <mergeCell ref="A219:B219"/>
    <mergeCell ref="C219:E219"/>
    <mergeCell ref="A229:B229"/>
    <mergeCell ref="C229:E229"/>
    <mergeCell ref="A227:B227"/>
    <mergeCell ref="C227:E227"/>
    <mergeCell ref="A226:B226"/>
    <mergeCell ref="C226:E226"/>
    <mergeCell ref="A236:B236"/>
    <mergeCell ref="C236:E236"/>
    <mergeCell ref="A237:B237"/>
    <mergeCell ref="C237:E237"/>
    <mergeCell ref="A234:B234"/>
    <mergeCell ref="C234:E234"/>
    <mergeCell ref="A235:B235"/>
    <mergeCell ref="C235:E235"/>
    <mergeCell ref="A230:B230"/>
    <mergeCell ref="C230:E230"/>
    <mergeCell ref="A231:B231"/>
    <mergeCell ref="C231:E231"/>
    <mergeCell ref="A232:B232"/>
    <mergeCell ref="C232:E232"/>
    <mergeCell ref="A233:B233"/>
    <mergeCell ref="C233:E233"/>
    <mergeCell ref="A228:B228"/>
    <mergeCell ref="C228:E228"/>
    <mergeCell ref="A239:B239"/>
    <mergeCell ref="C239:E239"/>
    <mergeCell ref="A238:B238"/>
    <mergeCell ref="C238:E238"/>
    <mergeCell ref="A243:B243"/>
    <mergeCell ref="C243:E243"/>
    <mergeCell ref="A240:B240"/>
    <mergeCell ref="C240:E240"/>
    <mergeCell ref="A242:B242"/>
    <mergeCell ref="C242:E242"/>
    <mergeCell ref="A244:B244"/>
    <mergeCell ref="C244:E244"/>
    <mergeCell ref="A241:B241"/>
    <mergeCell ref="C241:E241"/>
    <mergeCell ref="A248:B248"/>
    <mergeCell ref="C248:E248"/>
    <mergeCell ref="A246:B246"/>
    <mergeCell ref="C246:E246"/>
    <mergeCell ref="A247:B247"/>
    <mergeCell ref="C247:E247"/>
    <mergeCell ref="A245:B245"/>
    <mergeCell ref="C245:E245"/>
    <mergeCell ref="A256:B256"/>
    <mergeCell ref="C256:E256"/>
    <mergeCell ref="A254:B254"/>
    <mergeCell ref="C254:E254"/>
    <mergeCell ref="A257:B257"/>
    <mergeCell ref="C257:E257"/>
    <mergeCell ref="A258:B258"/>
    <mergeCell ref="C258:E258"/>
    <mergeCell ref="A259:B259"/>
    <mergeCell ref="C259:E259"/>
    <mergeCell ref="A253:B253"/>
    <mergeCell ref="C253:E253"/>
    <mergeCell ref="A251:B251"/>
    <mergeCell ref="C251:E251"/>
    <mergeCell ref="A252:B252"/>
    <mergeCell ref="C252:E252"/>
    <mergeCell ref="A249:B249"/>
    <mergeCell ref="C249:E249"/>
    <mergeCell ref="A250:B250"/>
    <mergeCell ref="C250:E250"/>
    <mergeCell ref="A264:B264"/>
    <mergeCell ref="C264:E264"/>
    <mergeCell ref="A262:B262"/>
    <mergeCell ref="C262:E262"/>
    <mergeCell ref="A263:B263"/>
    <mergeCell ref="C263:E263"/>
    <mergeCell ref="A266:B266"/>
    <mergeCell ref="C266:E266"/>
    <mergeCell ref="A260:B260"/>
    <mergeCell ref="C260:E260"/>
    <mergeCell ref="A279:B279"/>
    <mergeCell ref="C279:E279"/>
    <mergeCell ref="A280:B280"/>
    <mergeCell ref="C280:E280"/>
    <mergeCell ref="A278:B278"/>
    <mergeCell ref="C278:E278"/>
    <mergeCell ref="A286:B286"/>
    <mergeCell ref="C286:E286"/>
    <mergeCell ref="A287:B287"/>
    <mergeCell ref="C287:E287"/>
    <mergeCell ref="A283:B283"/>
    <mergeCell ref="C283:E283"/>
    <mergeCell ref="A285:B285"/>
    <mergeCell ref="C285:E285"/>
    <mergeCell ref="A281:B281"/>
    <mergeCell ref="C281:E281"/>
    <mergeCell ref="A282:B282"/>
    <mergeCell ref="C282:E282"/>
    <mergeCell ref="A290:B290"/>
    <mergeCell ref="C290:E290"/>
    <mergeCell ref="A291:B291"/>
    <mergeCell ref="C291:E291"/>
    <mergeCell ref="A288:B288"/>
    <mergeCell ref="C288:E288"/>
    <mergeCell ref="A289:B289"/>
    <mergeCell ref="C289:E289"/>
    <mergeCell ref="A295:B295"/>
    <mergeCell ref="C295:E295"/>
    <mergeCell ref="A294:B294"/>
    <mergeCell ref="C294:E294"/>
    <mergeCell ref="A292:B292"/>
    <mergeCell ref="C292:E292"/>
    <mergeCell ref="A293:B293"/>
    <mergeCell ref="C293:E293"/>
    <mergeCell ref="A297:B297"/>
    <mergeCell ref="C297:E297"/>
    <mergeCell ref="A315:B315"/>
    <mergeCell ref="C315:E315"/>
    <mergeCell ref="A316:B316"/>
    <mergeCell ref="C316:E316"/>
    <mergeCell ref="A319:B319"/>
    <mergeCell ref="C319:E319"/>
    <mergeCell ref="A311:B311"/>
    <mergeCell ref="C311:E311"/>
    <mergeCell ref="A312:B312"/>
    <mergeCell ref="A317:B317"/>
    <mergeCell ref="C317:E317"/>
    <mergeCell ref="A318:B318"/>
    <mergeCell ref="C318:E318"/>
    <mergeCell ref="A298:B298"/>
    <mergeCell ref="C298:E298"/>
    <mergeCell ref="A299:B299"/>
    <mergeCell ref="C299:E299"/>
    <mergeCell ref="A300:B300"/>
    <mergeCell ref="C300:E300"/>
    <mergeCell ref="A301:B301"/>
    <mergeCell ref="C301:E301"/>
    <mergeCell ref="A302:B302"/>
    <mergeCell ref="A332:B332"/>
    <mergeCell ref="C332:E332"/>
    <mergeCell ref="A333:B333"/>
    <mergeCell ref="C333:E333"/>
    <mergeCell ref="A329:B329"/>
    <mergeCell ref="C329:E329"/>
    <mergeCell ref="A331:B331"/>
    <mergeCell ref="C331:E331"/>
    <mergeCell ref="A327:B327"/>
    <mergeCell ref="C327:E327"/>
    <mergeCell ref="A328:B328"/>
    <mergeCell ref="C328:E328"/>
    <mergeCell ref="A274:B274"/>
    <mergeCell ref="C274:E274"/>
    <mergeCell ref="A275:B275"/>
    <mergeCell ref="C275:E275"/>
    <mergeCell ref="A276:B276"/>
    <mergeCell ref="C276:E276"/>
    <mergeCell ref="A182:B182"/>
    <mergeCell ref="C182:E182"/>
    <mergeCell ref="A183:B183"/>
    <mergeCell ref="C183:E183"/>
    <mergeCell ref="A184:B184"/>
    <mergeCell ref="C184:E184"/>
    <mergeCell ref="A185:B185"/>
    <mergeCell ref="C185:E185"/>
    <mergeCell ref="A273:B273"/>
    <mergeCell ref="C273:E273"/>
    <mergeCell ref="A271:B271"/>
    <mergeCell ref="C271:E271"/>
    <mergeCell ref="A272:B272"/>
    <mergeCell ref="C272:E272"/>
    <mergeCell ref="A267:B267"/>
    <mergeCell ref="C267:E267"/>
    <mergeCell ref="A270:B270"/>
    <mergeCell ref="C270:E270"/>
    <mergeCell ref="C74:E74"/>
    <mergeCell ref="A61:B61"/>
    <mergeCell ref="C66:E66"/>
    <mergeCell ref="C101:E101"/>
    <mergeCell ref="A101:B101"/>
    <mergeCell ref="C191:E191"/>
    <mergeCell ref="A169:B169"/>
    <mergeCell ref="C169:E169"/>
    <mergeCell ref="A170:B170"/>
    <mergeCell ref="C170:E170"/>
    <mergeCell ref="A188:B188"/>
    <mergeCell ref="C188:E188"/>
    <mergeCell ref="A189:B189"/>
    <mergeCell ref="C189:E189"/>
    <mergeCell ref="A190:B190"/>
    <mergeCell ref="C190:E190"/>
    <mergeCell ref="A136:B136"/>
    <mergeCell ref="C136:E136"/>
    <mergeCell ref="A135:B135"/>
    <mergeCell ref="C135:E135"/>
    <mergeCell ref="A141:B141"/>
    <mergeCell ref="C141:E141"/>
    <mergeCell ref="A134:B134"/>
    <mergeCell ref="C134:E134"/>
  </mergeCells>
  <pageMargins left="0.7" right="0.7" top="0.75" bottom="0.75" header="0.3" footer="0.3"/>
  <pageSetup paperSize="9" scale="3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E7" sqref="E7"/>
    </sheetView>
  </sheetViews>
  <sheetFormatPr defaultRowHeight="15"/>
  <cols>
    <col min="1" max="1" width="7.42578125" bestFit="1" customWidth="1"/>
    <col min="2" max="2" width="8.42578125" bestFit="1" customWidth="1"/>
    <col min="3" max="6" width="25.28515625" customWidth="1"/>
    <col min="7" max="7" width="0.140625" customWidth="1"/>
    <col min="8" max="8" width="9.140625" hidden="1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239" t="s">
        <v>24</v>
      </c>
      <c r="B3" s="239"/>
      <c r="C3" s="239"/>
      <c r="D3" s="239"/>
      <c r="E3" s="239"/>
      <c r="F3" s="239"/>
    </row>
    <row r="4" spans="1:8" ht="18">
      <c r="A4" s="1"/>
      <c r="B4" s="1"/>
      <c r="C4" s="1"/>
      <c r="D4" s="1"/>
      <c r="E4" s="2"/>
      <c r="F4" s="2"/>
    </row>
    <row r="5" spans="1:8" ht="18" customHeight="1">
      <c r="A5" s="239" t="s">
        <v>52</v>
      </c>
      <c r="B5" s="239"/>
      <c r="C5" s="239"/>
      <c r="D5" s="239"/>
      <c r="E5" s="239"/>
      <c r="F5" s="239"/>
    </row>
    <row r="6" spans="1:8" ht="18">
      <c r="A6" s="1"/>
      <c r="B6" s="1"/>
      <c r="C6" s="1"/>
      <c r="D6" s="1"/>
      <c r="E6" s="2"/>
      <c r="F6" s="2"/>
    </row>
    <row r="7" spans="1:8" ht="25.5">
      <c r="A7" s="15" t="s">
        <v>5</v>
      </c>
      <c r="B7" s="14" t="s">
        <v>6</v>
      </c>
      <c r="C7" s="14" t="s">
        <v>34</v>
      </c>
      <c r="D7" s="81" t="s">
        <v>205</v>
      </c>
      <c r="E7" s="81" t="s">
        <v>217</v>
      </c>
      <c r="F7" s="81" t="s">
        <v>207</v>
      </c>
    </row>
    <row r="8" spans="1:8">
      <c r="A8" s="21"/>
      <c r="B8" s="22"/>
      <c r="C8" s="20" t="s">
        <v>54</v>
      </c>
      <c r="D8" s="21"/>
      <c r="E8" s="21"/>
      <c r="F8" s="21"/>
    </row>
    <row r="9" spans="1:8" ht="25.5">
      <c r="A9" s="5">
        <v>8</v>
      </c>
      <c r="B9" s="5"/>
      <c r="C9" s="5" t="s">
        <v>21</v>
      </c>
      <c r="D9" s="3"/>
      <c r="E9" s="3"/>
      <c r="F9" s="3"/>
    </row>
    <row r="10" spans="1:8">
      <c r="A10" s="5"/>
      <c r="B10" s="10">
        <v>84</v>
      </c>
      <c r="C10" s="10" t="s">
        <v>26</v>
      </c>
      <c r="D10" s="3"/>
      <c r="E10" s="3"/>
      <c r="F10" s="3"/>
    </row>
    <row r="11" spans="1:8">
      <c r="A11" s="5"/>
      <c r="B11" s="10"/>
      <c r="C11" s="23"/>
      <c r="D11" s="3"/>
      <c r="E11" s="3"/>
      <c r="F11" s="3"/>
    </row>
    <row r="12" spans="1:8">
      <c r="A12" s="5"/>
      <c r="B12" s="10"/>
      <c r="C12" s="20" t="s">
        <v>57</v>
      </c>
      <c r="D12" s="3"/>
      <c r="E12" s="3"/>
      <c r="F12" s="3"/>
    </row>
    <row r="13" spans="1:8" ht="25.5">
      <c r="A13" s="8">
        <v>5</v>
      </c>
      <c r="B13" s="9"/>
      <c r="C13" s="17" t="s">
        <v>22</v>
      </c>
      <c r="D13" s="3"/>
      <c r="E13" s="3"/>
      <c r="F13" s="3"/>
    </row>
    <row r="14" spans="1:8" ht="25.5">
      <c r="A14" s="10"/>
      <c r="B14" s="10">
        <v>54</v>
      </c>
      <c r="C14" s="18" t="s">
        <v>27</v>
      </c>
      <c r="D14" s="3"/>
      <c r="E14" s="3"/>
      <c r="F14" s="4"/>
    </row>
    <row r="19" spans="10:10">
      <c r="J19" s="140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H1"/>
    </sheetView>
  </sheetViews>
  <sheetFormatPr defaultRowHeight="15"/>
  <cols>
    <col min="1" max="3" width="25.28515625" customWidth="1"/>
    <col min="4" max="4" width="25" customWidth="1"/>
    <col min="5" max="5" width="0.5703125" hidden="1" customWidth="1"/>
    <col min="6" max="8" width="9.140625" hidden="1" customWidth="1"/>
  </cols>
  <sheetData>
    <row r="1" spans="1:8" s="118" customFormat="1" ht="58.5" customHeight="1">
      <c r="A1" s="238" t="s">
        <v>219</v>
      </c>
      <c r="B1" s="238"/>
      <c r="C1" s="238"/>
      <c r="D1" s="238"/>
      <c r="E1" s="238"/>
      <c r="F1" s="238"/>
      <c r="G1" s="238"/>
      <c r="H1" s="238"/>
    </row>
    <row r="2" spans="1:8" ht="18" customHeight="1">
      <c r="A2" s="16"/>
      <c r="B2" s="16"/>
      <c r="C2" s="16"/>
      <c r="D2" s="16"/>
    </row>
    <row r="3" spans="1:8" ht="15.75" customHeight="1">
      <c r="A3" s="239" t="s">
        <v>24</v>
      </c>
      <c r="B3" s="239"/>
      <c r="C3" s="239"/>
      <c r="D3" s="239"/>
    </row>
    <row r="4" spans="1:8" ht="18">
      <c r="A4" s="16"/>
      <c r="B4" s="16"/>
      <c r="C4" s="2"/>
      <c r="D4" s="2"/>
    </row>
    <row r="5" spans="1:8" ht="18" customHeight="1">
      <c r="A5" s="239" t="s">
        <v>53</v>
      </c>
      <c r="B5" s="239"/>
      <c r="C5" s="239"/>
      <c r="D5" s="239"/>
    </row>
    <row r="6" spans="1:8" ht="18">
      <c r="A6" s="16"/>
      <c r="B6" s="16"/>
      <c r="C6" s="2"/>
      <c r="D6" s="2"/>
    </row>
    <row r="7" spans="1:8" ht="25.5">
      <c r="A7" s="14" t="s">
        <v>45</v>
      </c>
      <c r="B7" s="81" t="s">
        <v>205</v>
      </c>
      <c r="C7" s="81" t="s">
        <v>206</v>
      </c>
      <c r="D7" s="81" t="s">
        <v>207</v>
      </c>
    </row>
    <row r="8" spans="1:8">
      <c r="A8" s="5" t="s">
        <v>54</v>
      </c>
      <c r="B8" s="3"/>
      <c r="C8" s="3"/>
      <c r="D8" s="3"/>
    </row>
    <row r="9" spans="1:8" ht="25.5">
      <c r="A9" s="5" t="s">
        <v>55</v>
      </c>
      <c r="B9" s="3"/>
      <c r="C9" s="3"/>
      <c r="D9" s="3"/>
    </row>
    <row r="10" spans="1:8" ht="25.5">
      <c r="A10" s="12" t="s">
        <v>56</v>
      </c>
      <c r="B10" s="3"/>
      <c r="C10" s="3"/>
      <c r="D10" s="3"/>
    </row>
    <row r="11" spans="1:8">
      <c r="A11" s="12"/>
      <c r="B11" s="3"/>
      <c r="C11" s="3"/>
      <c r="D11" s="3"/>
    </row>
    <row r="12" spans="1:8">
      <c r="A12" s="5" t="s">
        <v>57</v>
      </c>
      <c r="B12" s="3"/>
      <c r="C12" s="3"/>
      <c r="D12" s="3"/>
    </row>
    <row r="13" spans="1:8">
      <c r="A13" s="17" t="s">
        <v>48</v>
      </c>
      <c r="B13" s="3"/>
      <c r="C13" s="3"/>
      <c r="D13" s="3"/>
    </row>
    <row r="14" spans="1:8">
      <c r="A14" s="7" t="s">
        <v>49</v>
      </c>
      <c r="B14" s="3"/>
      <c r="C14" s="3"/>
      <c r="D14" s="4"/>
    </row>
    <row r="15" spans="1:8">
      <c r="A15" s="17" t="s">
        <v>50</v>
      </c>
      <c r="B15" s="3"/>
      <c r="C15" s="3"/>
      <c r="D15" s="4"/>
    </row>
    <row r="16" spans="1:8">
      <c r="A16" s="7" t="s">
        <v>51</v>
      </c>
      <c r="B16" s="3"/>
      <c r="C16" s="3"/>
      <c r="D16" s="4"/>
    </row>
  </sheetData>
  <mergeCells count="3">
    <mergeCell ref="A3:D3"/>
    <mergeCell ref="A5:D5"/>
    <mergeCell ref="A1:H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</vt:lpstr>
      <vt:lpstr>Rashodi prema funkcijskoj kl</vt:lpstr>
      <vt:lpstr> POSEBNI DIO 1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2025-12-22T07:53:41Z</cp:lastPrinted>
  <dcterms:created xsi:type="dcterms:W3CDTF">2022-08-12T12:51:27Z</dcterms:created>
  <dcterms:modified xsi:type="dcterms:W3CDTF">2025-12-23T11:15:18Z</dcterms:modified>
</cp:coreProperties>
</file>