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8B41AAE-B4D9-41A9-A8C0-DE5FC987CFC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 1" sheetId="15" r:id="rId6"/>
    <sheet name="Račun financiranja po izvorima" sheetId="9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0" l="1"/>
  <c r="H9" i="10"/>
  <c r="F27" i="3"/>
  <c r="F16" i="3"/>
  <c r="D34" i="8"/>
  <c r="D5" i="15"/>
  <c r="B33" i="8" l="1"/>
  <c r="B466" i="15" l="1"/>
  <c r="B407" i="15"/>
  <c r="B406" i="15" s="1"/>
  <c r="B389" i="15"/>
  <c r="B375" i="15"/>
  <c r="B249" i="15"/>
  <c r="B248" i="15" s="1"/>
  <c r="B178" i="15"/>
  <c r="B170" i="15" s="1"/>
  <c r="B162" i="15" s="1"/>
  <c r="B109" i="15"/>
  <c r="B35" i="15" l="1"/>
  <c r="B60" i="15"/>
  <c r="B21" i="15"/>
  <c r="B20" i="15" s="1"/>
  <c r="F31" i="3" l="1"/>
  <c r="F25" i="3"/>
  <c r="F24" i="3" s="1"/>
  <c r="F11" i="3"/>
  <c r="F10" i="3" s="1"/>
  <c r="E31" i="3"/>
  <c r="E25" i="3"/>
  <c r="E11" i="3"/>
  <c r="E10" i="3" s="1"/>
  <c r="D25" i="3"/>
  <c r="E24" i="3" l="1"/>
  <c r="D44" i="8"/>
  <c r="D33" i="8"/>
  <c r="D32" i="8" s="1"/>
  <c r="D12" i="8"/>
  <c r="D11" i="8" s="1"/>
  <c r="C44" i="8"/>
  <c r="C33" i="8"/>
  <c r="C32" i="8" s="1"/>
  <c r="C12" i="8"/>
  <c r="C11" i="8" s="1"/>
  <c r="H11" i="10" l="1"/>
  <c r="H8" i="10"/>
  <c r="G11" i="10"/>
  <c r="G8" i="10"/>
  <c r="G14" i="10" l="1"/>
  <c r="H14" i="10"/>
  <c r="B44" i="8"/>
  <c r="B32" i="8"/>
  <c r="B12" i="8"/>
  <c r="B11" i="8" s="1"/>
  <c r="B492" i="15" l="1"/>
  <c r="B491" i="15" s="1"/>
  <c r="B490" i="15" s="1"/>
  <c r="B489" i="15" s="1"/>
  <c r="B426" i="15" l="1"/>
  <c r="B422" i="15" s="1"/>
  <c r="B421" i="15" s="1"/>
  <c r="B415" i="15" s="1"/>
  <c r="B388" i="15"/>
  <c r="B360" i="15"/>
  <c r="B348" i="15"/>
  <c r="B285" i="15"/>
  <c r="B274" i="15"/>
  <c r="B268" i="15" s="1"/>
  <c r="B239" i="15"/>
  <c r="B238" i="15" s="1"/>
  <c r="B234" i="15" s="1"/>
  <c r="B267" i="15" l="1"/>
  <c r="B266" i="15" s="1"/>
  <c r="B374" i="15"/>
  <c r="B373" i="15" s="1"/>
  <c r="B347" i="15"/>
  <c r="B346" i="15" s="1"/>
  <c r="B233" i="15"/>
  <c r="B108" i="15"/>
  <c r="B104" i="15" s="1"/>
  <c r="B122" i="15"/>
  <c r="B118" i="15" s="1"/>
  <c r="B94" i="15"/>
  <c r="B85" i="15"/>
  <c r="B84" i="15" s="1"/>
  <c r="B80" i="15" s="1"/>
  <c r="B79" i="15" s="1"/>
  <c r="B78" i="15" s="1"/>
  <c r="B11" i="15"/>
  <c r="B10" i="15" s="1"/>
  <c r="B9" i="15" s="1"/>
  <c r="B232" i="15" l="1"/>
  <c r="B103" i="15"/>
  <c r="B102" i="15" s="1"/>
  <c r="B8" i="15"/>
  <c r="B7" i="15" s="1"/>
  <c r="B5" i="15" l="1"/>
  <c r="D11" i="3" l="1"/>
  <c r="D10" i="3" s="1"/>
  <c r="D31" i="3"/>
  <c r="D24" i="3" s="1"/>
  <c r="F37" i="10" l="1"/>
  <c r="G34" i="10" s="1"/>
  <c r="G37" i="10" s="1"/>
  <c r="H34" i="10" s="1"/>
  <c r="H37" i="10" s="1"/>
  <c r="H21" i="10"/>
  <c r="G21" i="10"/>
  <c r="F21" i="10"/>
  <c r="F11" i="10"/>
  <c r="F8" i="10"/>
  <c r="H22" i="10" l="1"/>
  <c r="H28" i="10" s="1"/>
  <c r="H29" i="10" s="1"/>
  <c r="G22" i="10"/>
  <c r="G28" i="10" s="1"/>
  <c r="G29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<sst xmlns="http://schemas.openxmlformats.org/spreadsheetml/2006/main" count="648" uniqueCount="261">
  <si>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</si>
  <si>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</si>
  <si>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</si>
  <si>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</si>
  <si>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</si>
  <si>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</si>
  <si>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</si>
  <si>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</si>
  <si>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</si>
  <si>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</si>
  <si>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</si>
  <si>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</si>
  <si>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</si>
  <si>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</si>
  <si>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</si>
  <si>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</si>
  <si>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</si>
  <si>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</si>
  <si>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</si>
  <si>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</si>
  <si>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</si>
  <si>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II. POSEBNI DIO</t>
  </si>
  <si>
    <t>I. OPĆI DIO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</si>
  <si>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</si>
  <si>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</si>
  <si>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</si>
  <si>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</si>
  <si>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</si>
  <si>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</si>
  <si>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</si>
  <si>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</si>
  <si>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</si>
  <si>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</si>
  <si>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</si>
  <si>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</si>
  <si>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</si>
  <si>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</si>
  <si>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</si>
  <si>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</si>
  <si>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</si>
  <si>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</si>
  <si>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</si>
  <si>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</si>
  <si>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</si>
  <si>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</si>
  <si>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</si>
  <si>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</si>
  <si>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</si>
  <si>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</si>
  <si>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</si>
  <si>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</si>
  <si>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</si>
  <si>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</si>
  <si>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</si>
  <si>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</si>
  <si>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</si>
  <si>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</si>
  <si>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</si>
  <si>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</si>
  <si>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</si>
  <si>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</si>
  <si>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</si>
  <si>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</si>
  <si>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</si>
  <si>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</si>
  <si>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</si>
  <si>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</si>
  <si>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</si>
  <si>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25 Vlastiti prihodi</t>
  </si>
  <si>
    <t xml:space="preserve">44 EU fondovi - Pomoći </t>
  </si>
  <si>
    <t>31 Rashodi za zaposlene</t>
  </si>
  <si>
    <t>49 Pomoći iz dr.pr.za plaće te ostale rashode za zaposlene</t>
  </si>
  <si>
    <t>55 Donacije</t>
  </si>
  <si>
    <t>4 Rashodi za nabavu nefinancijske imovine</t>
  </si>
  <si>
    <t>31 Opći prihodi i primici</t>
  </si>
  <si>
    <t>Prihodi od prodaje proizvoda i robe te pruženih usluga</t>
  </si>
  <si>
    <t xml:space="preserve">42 Namjenske tekuće pomoći </t>
  </si>
  <si>
    <t>Vrsta rashoda/ izdataka</t>
  </si>
  <si>
    <t>Tekuće donacije</t>
  </si>
  <si>
    <t>BROJČANA OZNAKA I NAZIV</t>
  </si>
  <si>
    <t>09 OBRAZOVANJE</t>
  </si>
  <si>
    <t>091 Predškolsko I osnovno obrazovanje</t>
  </si>
  <si>
    <t>Plan za 2026.</t>
  </si>
  <si>
    <t>FINANCIJSKI PLAN PRORAČUNSKOG KORISNIKA JEDINICE LOKALNE I PODRUČNE (REGIONALNE) SAMOUPRAVE 
ZA 2026. I PROJEKCIJA ZA 2027. I 2028. GODINU</t>
  </si>
  <si>
    <t>UKUPNO</t>
  </si>
  <si>
    <t>18054001 MATERIJALNI I FINANCIJSKI RASHODI</t>
  </si>
  <si>
    <t>32 Materijalni rashodi</t>
  </si>
  <si>
    <t>321 Naknade troškova zaposlenima</t>
  </si>
  <si>
    <t>3211 Službena putovanja</t>
  </si>
  <si>
    <t>32111 Dnevnice za službeni put u zemlji</t>
  </si>
  <si>
    <t>32113 Naknade za smještaj na službenom putu u zemlji</t>
  </si>
  <si>
    <t>32115 Naknade za prijevoz na službenom putu u zemlji</t>
  </si>
  <si>
    <t>3213 Stručno usavršavanje zaposlenika</t>
  </si>
  <si>
    <t>32131 Seminari, savjetovanja i simpoziji</t>
  </si>
  <si>
    <t>322 Rashodi za materijal i energiju</t>
  </si>
  <si>
    <t>3221 Uredski materijal i ostali materijalni rashodi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</si>
  <si>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</si>
  <si>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</si>
  <si>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</si>
  <si>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</si>
  <si>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</si>
  <si>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 Materijal i sirovine</t>
  </si>
  <si>
    <t>32226 Lijekovi</t>
  </si>
  <si>
    <t>3223 Energija</t>
  </si>
  <si>
    <t>3224 Materijal i dijelovi za tekuće i investicijsko održavanje</t>
  </si>
  <si>
    <t>32242 Materijal i dijelovi za tekuće i investicijsko održavanje postrojenja i opreme</t>
  </si>
  <si>
    <t>3225 Sitni inventar i auto gume</t>
  </si>
  <si>
    <t>32251 Sitni inventar</t>
  </si>
  <si>
    <t>3227 Službena, radna i zaštitna odjeća i obuća</t>
  </si>
  <si>
    <t>32271 Službena, radna i zaštitna odjeća i obuća</t>
  </si>
  <si>
    <t>323 Rashodi za usluge</t>
  </si>
  <si>
    <t>3231 Usluge telefona, pošte i prijevoza</t>
  </si>
  <si>
    <t>32311 Usluge telefona, telefaksa</t>
  </si>
  <si>
    <t>32313 Poštarina (pisma, tiskanice i sl.)</t>
  </si>
  <si>
    <t>3232 Usluge tekućeg i investicijskog održavanja</t>
  </si>
  <si>
    <t>32321 Usluge tekućeg i investicijskog održavanja građevinskih objekata</t>
  </si>
  <si>
    <t>32322 Usluge tekućeg i investicijskog održavanja postrojenja i opreme</t>
  </si>
  <si>
    <t>3234 Komunalne usluge</t>
  </si>
  <si>
    <t>32341 Opskrba vodom</t>
  </si>
  <si>
    <t>32342 Iznošenje i odvoz smeća</t>
  </si>
  <si>
    <t>32343 Deratizacija i dezinsekcija</t>
  </si>
  <si>
    <t>32349 Ostale komunalne usluge</t>
  </si>
  <si>
    <t>3235 Zakupnine i najamnine</t>
  </si>
  <si>
    <t>32354 Licence</t>
  </si>
  <si>
    <t>3236 Zdravstvene i veterinarske usluge</t>
  </si>
  <si>
    <t>32361 Obvezni i preventivni zdravstveni pregledi zaposlenika</t>
  </si>
  <si>
    <t>3237 Intelektualne i osobne usluge</t>
  </si>
  <si>
    <t>32371 Autorski honorari</t>
  </si>
  <si>
    <t>32372 Ugovori o djelu</t>
  </si>
  <si>
    <t>32379 Ostale intelektualne usluge</t>
  </si>
  <si>
    <t>3238 Računalne usluge</t>
  </si>
  <si>
    <t>32381 Usluge ažuriranja računalnih baza</t>
  </si>
  <si>
    <t>32389 Ostale računalne usluge</t>
  </si>
  <si>
    <t>3239 Ostale usluge</t>
  </si>
  <si>
    <t>32391 Grafičke i tiskarske usluge, usluge kopiranja i uvezivanja i slično</t>
  </si>
  <si>
    <t>32396 Usluge čuvanja imovine i osoba</t>
  </si>
  <si>
    <t>32399 Ostale nespomenute usluge</t>
  </si>
  <si>
    <t>329 Ostali nespomenuti rashodi poslovanja</t>
  </si>
  <si>
    <t>3292 Premije osiguranja</t>
  </si>
  <si>
    <t>32922 Premije osiguranja ostale imovine</t>
  </si>
  <si>
    <t>3293 Reprezentacija</t>
  </si>
  <si>
    <t>32931 Reprezentacija</t>
  </si>
  <si>
    <t>3294 Članarine</t>
  </si>
  <si>
    <t>32941 Tuzemne članarine</t>
  </si>
  <si>
    <t>3295 Pristojbe i naknade</t>
  </si>
  <si>
    <t>32959 Ostale pristojbe i naknade</t>
  </si>
  <si>
    <t>3299 Ostali nespomenuti rashodi poslovanja</t>
  </si>
  <si>
    <t>32999 Ostali nespomenuti rashodi poslovanja</t>
  </si>
  <si>
    <t>34 Financijski rashodi</t>
  </si>
  <si>
    <t>343 Ostali financijski rashodi</t>
  </si>
  <si>
    <t>3431 Bankarske usluge i usluge platnog prometa</t>
  </si>
  <si>
    <t>34312 Usluge platnog prometa</t>
  </si>
  <si>
    <t>18054004 REDOVNA DJELATNOST OSNOVNOG OBRAZOVANJA</t>
  </si>
  <si>
    <t>311 Plaće</t>
  </si>
  <si>
    <t>3111 Plaće za redovan rad</t>
  </si>
  <si>
    <t>31111 Plaće za zaposlene</t>
  </si>
  <si>
    <t>312 Ostali rashodi za zaposlene</t>
  </si>
  <si>
    <t>3121 Ostali rashodi za zaposlene</t>
  </si>
  <si>
    <t>31212 Nagrade</t>
  </si>
  <si>
    <t>31213 Darovi</t>
  </si>
  <si>
    <t>31215 Naknade za bolest, invalidnost i smrtni slučaj</t>
  </si>
  <si>
    <t>31216 Regres za godišnji odmor</t>
  </si>
  <si>
    <t>313 Doprinosi na plaće</t>
  </si>
  <si>
    <t>3132 Doprinos za zdravstveno osiguranje</t>
  </si>
  <si>
    <t>31321 Doprinosi za obvezno zdravstveno osiguranje</t>
  </si>
  <si>
    <t>3212 Naknade za prijevoz, za rad na terenu i odvojeni život</t>
  </si>
  <si>
    <t>32121 Naknade za prijevoz na posao i s posla</t>
  </si>
  <si>
    <t>32955 Novčana naknada poslodavca zbog nezapošljavanja osoba s invaliditetom</t>
  </si>
  <si>
    <t>18055002 OSTALI PROJEKTI U OSNOVNOM ŠKOLSTVU</t>
  </si>
  <si>
    <t>Izvor: 11 Opći prihodi i primici</t>
  </si>
  <si>
    <t>32231 Električna energija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</si>
  <si>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</si>
  <si>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</si>
  <si>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</si>
  <si>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37221 Sufinanciranje cijene prijevoza</t>
  </si>
  <si>
    <t>37229 Ostale naknade iz proračuna u naravi</t>
  </si>
  <si>
    <t>Izvor: 29 Višak / manjak prihoda proračunskih korisnika</t>
  </si>
  <si>
    <t>42 Rashodi za nabavu proizvedene dugotrajne imovine</t>
  </si>
  <si>
    <t>422 Postrojenja i oprema</t>
  </si>
  <si>
    <t>32224 Namirnice</t>
  </si>
  <si>
    <t>3721 Naknade građanima i kućanstvima u novcu</t>
  </si>
  <si>
    <t>37219 Ostale naknade iz proračuna u novcu</t>
  </si>
  <si>
    <t>38 Rashodi za donacije, kazne, naknade šteta i kapitalne pomoći</t>
  </si>
  <si>
    <t>381 Tekuće donacije</t>
  </si>
  <si>
    <t>3812 Tekuće donacije u naravi</t>
  </si>
  <si>
    <t>38129 Ostale tekuće donacije u naravi</t>
  </si>
  <si>
    <t>4221 Uredska oprema i namještaj</t>
  </si>
  <si>
    <t>42211 Računala i računalna oprema</t>
  </si>
  <si>
    <t>42212 Uredski namještaj</t>
  </si>
  <si>
    <t>424 Knjige, umjetnička djela i ostale izložbene vrijednosti</t>
  </si>
  <si>
    <t>4241 Knjige u knjižnicama</t>
  </si>
  <si>
    <t>42411 Knjige u knjižnici</t>
  </si>
  <si>
    <t>18055006 PRODUŽENI BORAVAK</t>
  </si>
  <si>
    <t>32373 Usluge odvjetnika i pravnog savjetovanja</t>
  </si>
  <si>
    <t>32363 Laboratorijske usluge</t>
  </si>
  <si>
    <t>32953 Javnobilježničke pristojbe</t>
  </si>
  <si>
    <t>4223 Oprema za održavanje i zaštitu</t>
  </si>
  <si>
    <t>18055021 TEKUĆE I INVESTICIJSKO ODRŽAVANJE IZNAD MINIMALNOG STANDARDA</t>
  </si>
  <si>
    <t>18055023 STRUČNO RAZVOJNE SLUŽBE</t>
  </si>
  <si>
    <t>18055036 ASISTENT U NASTAVI</t>
  </si>
  <si>
    <t>18055037 SUFINANCIRANJE ŠKOLSKOG ŠPORTA</t>
  </si>
  <si>
    <t>32319 Ostale usluge za komunikaciju i prijevoz</t>
  </si>
  <si>
    <t>18055039 NABAVA ŠKOLSKIH UDŽBENIKA</t>
  </si>
  <si>
    <t>18055040 SHEMA ŠKOLSKOG VOĆA</t>
  </si>
  <si>
    <t>18055043 PREHRANA ZA UČENIKE U OSNOVNIM ŠKOLAMA</t>
  </si>
  <si>
    <t>18056002 ŠKOLSKA OPREMA</t>
  </si>
  <si>
    <t>42239 Ostala oprema za održavanje i zaštitu</t>
  </si>
  <si>
    <t>51378 OŠ MONTOVJERNA</t>
  </si>
  <si>
    <t>Izvor: 41 Potpore za decentralizirane izdatke</t>
  </si>
  <si>
    <t>Izvor: 59 Pomoći iz državnog proračuna za plaće te ostale rashode za zaposlene</t>
  </si>
  <si>
    <t>31219 Ostali nenavedeni rashodi za zaposlene</t>
  </si>
  <si>
    <t>Izvor: 65 Donacije i ostali namjenski prihodi proračunskih korisnika</t>
  </si>
  <si>
    <t>32112 Dnevnice za službeni put u inozemstvu</t>
  </si>
  <si>
    <t>32114 Naknade za smještaj na službenom putu u inozemstvu</t>
  </si>
  <si>
    <t>32116 Naknade za prijevoz na službenom putu u inozemstvu</t>
  </si>
  <si>
    <t>37224 Prehrana</t>
  </si>
  <si>
    <t>4226 Sportska i glazbena oprema</t>
  </si>
  <si>
    <t>42261 Sportska oprema</t>
  </si>
  <si>
    <t>Izvor: 99 Višak/manjak prihoda proračunskih korisnika</t>
  </si>
  <si>
    <t>32392 Film i izrada fotografija</t>
  </si>
  <si>
    <t>18055009 UČENIČKA NATJECANJA OSNOVNIH ŠKOLA</t>
  </si>
  <si>
    <t>3291 Naknade za rad predstavničkih i izvršnih tijela, povjerenstava i slično</t>
  </si>
  <si>
    <t>32912 Naknade članovima povjerenstava</t>
  </si>
  <si>
    <t>Izvor: 54 EU fondovi-pomoći</t>
  </si>
  <si>
    <t>Izvor: 52 Namjenske tekuće pomoći</t>
  </si>
  <si>
    <t>4225 Instrumenti, uređaji i strojevi</t>
  </si>
  <si>
    <t>42259 Ostali instrumenti, uređaji i strojevi</t>
  </si>
  <si>
    <t>32952 Sudske pristojbe</t>
  </si>
  <si>
    <t>Izvor: 35 Vlastiti prihodi proračunskih korisnika</t>
  </si>
  <si>
    <t>FINANCIJSKI PLAN PRORAČUNSKOG KORISNIKA OSNOVNE ŠKOLE MONTOVJERNA
ZA 2026. I PROJEKCIJA ZA 2027. I 2028. GODINU</t>
  </si>
  <si>
    <t>11 Opći prihodi i primici</t>
  </si>
  <si>
    <t>22 Višak/manjak prihoda</t>
  </si>
  <si>
    <t>29 Višak /manjak prihoda proračunskih   korisnika</t>
  </si>
  <si>
    <t>29 Višak/manjak prihoda proračunskih korisnika</t>
  </si>
  <si>
    <t>Proračun za 2026.</t>
  </si>
  <si>
    <t>41 Potpore za decentralizirane izdatke</t>
  </si>
  <si>
    <t>35 Vlastiti prihodi</t>
  </si>
  <si>
    <t>39 Višak /manjak proračunskik  korisnika</t>
  </si>
  <si>
    <t xml:space="preserve">52 Namjenske tekuće pomoći </t>
  </si>
  <si>
    <t xml:space="preserve">54 EU fondovi - Pomoći </t>
  </si>
  <si>
    <t>59 Pomoći iz državnog proračuna za plaće te ostale rashode za zaposlene</t>
  </si>
  <si>
    <t>65 Donacije i ostali namjenski prihodi</t>
  </si>
  <si>
    <t>32132 Tečajevi I stručni ispiti</t>
  </si>
  <si>
    <t>4221 uredska oprema I namještaj</t>
  </si>
  <si>
    <t>42219 ostala uredska oprema</t>
  </si>
  <si>
    <t>3233 usluge promidžbe I informacija</t>
  </si>
  <si>
    <t>32339 ostale usluge promidžbe I informacija</t>
  </si>
  <si>
    <t>Izvor: 561 EU fondovi</t>
  </si>
  <si>
    <t>Izvor: 565 EU fondovi-pomoći</t>
  </si>
  <si>
    <t>4226 sportska I glazbena oprema</t>
  </si>
  <si>
    <t>42262 glazbeni instrumenti I oprema</t>
  </si>
  <si>
    <t>Povećanje/smanjenje</t>
  </si>
  <si>
    <t>Novi plan 2026.</t>
  </si>
  <si>
    <t>Novi plan za 2026.</t>
  </si>
  <si>
    <t>Povečanje/smanjenje</t>
  </si>
  <si>
    <t>KLASA: 400-01/25-01/9</t>
  </si>
  <si>
    <t>URBROJ: 2117-1-129-03-25-1</t>
  </si>
  <si>
    <t>OSNOVNA ŠKOLA LUKA PALJETKA
Dr.Vlatka Mačeka 11 | 20 000 Dubrovnik | e-mail: tajnistvo@os-lpaljetka-du.skole.hr
Tel: 020/325-587 | OIB: 51168714897 | ŠIFRA: 19-018-010
REPUBLIKA HRVATSKA | DUBROVAČKO-NERETVANSKA ŽUPANIJA | GRAD DUBROVNIK</t>
  </si>
  <si>
    <t>KLASA:        400-01/26-01/9</t>
  </si>
  <si>
    <t>URBROJ:     2117-1-131-03-26-1</t>
  </si>
  <si>
    <r>
      <t xml:space="preserve">
</t>
    </r>
    <r>
      <rPr>
        <b/>
        <sz val="18"/>
        <rFont val="Calibri"/>
        <family val="2"/>
        <scheme val="minor"/>
      </rPr>
      <t xml:space="preserve">REBALANS I FINANCIJSKOG PLANA ZA 2026. GODINU </t>
    </r>
    <r>
      <rPr>
        <sz val="11"/>
        <rFont val="Calibri"/>
        <family val="2"/>
        <scheme val="minor"/>
      </rPr>
      <t xml:space="preserve">
Dubrovnik, 29. svibnja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</si>
</sst>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5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6" fillId="0" borderId="0"/>
    <xf numFmtId="0" fontId="17" fillId="0" borderId="0"/>
    <xf numFmtId="0" fontId="3" fillId="0" borderId="0"/>
    <xf numFmtId="0" fontId="18" fillId="0" borderId="0"/>
    <xf numFmtId="44" fontId="18" fillId="0" borderId="0" applyFont="0" applyFill="0" applyBorder="0" applyAlignment="0" applyProtection="0"/>
    <xf numFmtId="0" fontId="19" fillId="0" borderId="0"/>
    <xf numFmtId="0" fontId="21" fillId="8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7" borderId="0" applyNumberFormat="0" applyBorder="0" applyAlignment="0" applyProtection="0"/>
    <xf numFmtId="0" fontId="20" fillId="0" borderId="0"/>
    <xf numFmtId="0" fontId="19" fillId="5" borderId="6" applyNumberFormat="0" applyAlignment="0" applyProtection="0"/>
    <xf numFmtId="44" fontId="18" fillId="0" borderId="0" applyFont="0" applyFill="0" applyBorder="0" applyAlignment="0" applyProtection="0"/>
    <xf numFmtId="0" fontId="27" fillId="9" borderId="9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8" fillId="9" borderId="9" xfId="15" applyNumberFormat="1" applyFont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8" fillId="9" borderId="9" xfId="15" applyNumberFormat="1" applyFont="1" applyAlignment="1" applyProtection="1">
      <alignment horizontal="left" vertical="center" wrapText="1"/>
    </xf>
    <xf numFmtId="0" fontId="8" fillId="9" borderId="9" xfId="15" applyFont="1" applyAlignment="1">
      <alignment horizontal="left" vertical="center"/>
    </xf>
    <xf numFmtId="0" fontId="8" fillId="9" borderId="9" xfId="15" applyNumberFormat="1" applyFont="1" applyAlignment="1" applyProtection="1">
      <alignment horizontal="left" vertical="center"/>
    </xf>
    <xf numFmtId="0" fontId="1" fillId="11" borderId="3" xfId="17" applyNumberFormat="1" applyFont="1" applyBorder="1" applyAlignment="1" applyProtection="1">
      <alignment horizontal="left" vertical="center" wrapText="1"/>
    </xf>
    <xf numFmtId="0" fontId="1" fillId="11" borderId="3" xfId="17" applyNumberFormat="1" applyFont="1" applyBorder="1" applyAlignment="1" applyProtection="1">
      <alignment horizontal="center" vertical="center" wrapText="1"/>
    </xf>
    <xf numFmtId="0" fontId="1" fillId="11" borderId="4" xfId="17" applyNumberFormat="1" applyFont="1" applyBorder="1" applyAlignment="1" applyProtection="1">
      <alignment horizontal="center" vertical="center" wrapText="1"/>
    </xf>
    <xf numFmtId="0" fontId="1" fillId="11" borderId="4" xfId="17" applyNumberFormat="1" applyFont="1" applyBorder="1" applyAlignment="1" applyProtection="1">
      <alignment horizontal="left" vertical="center" wrapText="1"/>
    </xf>
    <xf numFmtId="4" fontId="31" fillId="0" borderId="0" xfId="0" applyNumberFormat="1" applyFont="1" applyFill="1" applyBorder="1" applyAlignment="1" applyProtection="1">
      <alignment horizontal="center" vertical="center" wrapText="1"/>
    </xf>
    <xf numFmtId="4" fontId="32" fillId="0" borderId="0" xfId="0" applyNumberFormat="1" applyFont="1" applyFill="1" applyBorder="1" applyAlignment="1" applyProtection="1">
      <alignment vertical="center" wrapText="1"/>
    </xf>
    <xf numFmtId="4" fontId="32" fillId="2" borderId="3" xfId="0" applyNumberFormat="1" applyFont="1" applyFill="1" applyBorder="1" applyAlignment="1">
      <alignment horizontal="right"/>
    </xf>
    <xf numFmtId="4" fontId="30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29" fillId="0" borderId="0" xfId="0" applyNumberFormat="1" applyFont="1"/>
    <xf numFmtId="4" fontId="34" fillId="0" borderId="0" xfId="0" applyNumberFormat="1" applyFont="1" applyFill="1" applyBorder="1" applyAlignment="1" applyProtection="1">
      <alignment horizontal="center" vertical="center" wrapText="1"/>
    </xf>
    <xf numFmtId="4" fontId="6" fillId="9" borderId="9" xfId="15" applyNumberFormat="1" applyFont="1" applyAlignment="1">
      <alignment horizontal="right"/>
    </xf>
    <xf numFmtId="4" fontId="35" fillId="0" borderId="0" xfId="0" applyNumberFormat="1" applyFont="1"/>
    <xf numFmtId="4" fontId="33" fillId="0" borderId="5" xfId="0" applyNumberFormat="1" applyFont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33" fillId="11" borderId="3" xfId="17" applyNumberFormat="1" applyFont="1" applyBorder="1" applyAlignment="1">
      <alignment horizontal="right"/>
    </xf>
    <xf numFmtId="0" fontId="37" fillId="0" borderId="0" xfId="0" applyFont="1"/>
    <xf numFmtId="4" fontId="38" fillId="0" borderId="0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4" fontId="6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4" fontId="36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0" fontId="39" fillId="0" borderId="0" xfId="0" applyFont="1"/>
    <xf numFmtId="0" fontId="40" fillId="2" borderId="0" xfId="0" applyFont="1" applyFill="1" applyAlignment="1"/>
    <xf numFmtId="0" fontId="42" fillId="2" borderId="11" xfId="0" applyFont="1" applyFill="1" applyBorder="1" applyAlignment="1">
      <alignment wrapText="1"/>
    </xf>
    <xf numFmtId="0" fontId="40" fillId="2" borderId="0" xfId="0" applyFont="1" applyFill="1" applyAlignment="1">
      <alignment horizontal="left" indent="1"/>
    </xf>
    <xf numFmtId="0" fontId="44" fillId="2" borderId="0" xfId="0" applyFont="1" applyFill="1" applyAlignment="1">
      <alignment horizontal="left" vertical="center"/>
    </xf>
    <xf numFmtId="0" fontId="41" fillId="2" borderId="12" xfId="0" applyFont="1" applyFill="1" applyBorder="1" applyAlignment="1">
      <alignment vertical="center" wrapText="1"/>
    </xf>
    <xf numFmtId="0" fontId="0" fillId="0" borderId="1" xfId="0" applyBorder="1" applyAlignment="1"/>
    <xf numFmtId="0" fontId="40" fillId="2" borderId="0" xfId="0" applyFont="1" applyFill="1" applyAlignment="1">
      <alignment horizontal="left" indent="1"/>
    </xf>
    <xf numFmtId="0" fontId="40" fillId="2" borderId="0" xfId="0" applyFont="1" applyFill="1" applyAlignment="1">
      <alignment horizontal="left" indent="1"/>
    </xf>
    <xf numFmtId="0" fontId="1" fillId="13" borderId="3" xfId="0" applyFont="1" applyFill="1" applyBorder="1" applyAlignment="1"/>
    <xf numFmtId="0" fontId="42" fillId="2" borderId="11" xfId="0" applyFont="1" applyFill="1" applyBorder="1" applyAlignment="1">
      <alignment wrapText="1"/>
    </xf>
    <xf numFmtId="4" fontId="5" fillId="13" borderId="3" xfId="0" applyNumberFormat="1" applyFont="1" applyFill="1" applyBorder="1" applyAlignment="1" applyProtection="1">
      <alignment wrapText="1"/>
    </xf>
    <xf numFmtId="0" fontId="27" fillId="12" borderId="11" xfId="18" applyBorder="1" applyAlignment="1">
      <alignment wrapText="1"/>
    </xf>
    <xf numFmtId="0" fontId="27" fillId="10" borderId="11" xfId="16" applyBorder="1" applyAlignment="1">
      <alignment wrapText="1"/>
    </xf>
    <xf numFmtId="4" fontId="27" fillId="12" borderId="11" xfId="18" applyNumberFormat="1" applyBorder="1" applyAlignment="1">
      <alignment wrapText="1"/>
    </xf>
    <xf numFmtId="4" fontId="27" fillId="10" borderId="11" xfId="16" applyNumberFormat="1" applyBorder="1" applyAlignment="1">
      <alignment wrapText="1"/>
    </xf>
    <xf numFmtId="4" fontId="43" fillId="2" borderId="0" xfId="0" applyNumberFormat="1" applyFont="1" applyFill="1" applyAlignment="1"/>
    <xf numFmtId="4" fontId="6" fillId="2" borderId="11" xfId="0" applyNumberFormat="1" applyFont="1" applyFill="1" applyBorder="1" applyAlignment="1">
      <alignment wrapText="1"/>
    </xf>
    <xf numFmtId="4" fontId="35" fillId="10" borderId="11" xfId="16" applyNumberFormat="1" applyFont="1" applyBorder="1" applyAlignment="1">
      <alignment wrapText="1"/>
    </xf>
    <xf numFmtId="0" fontId="0" fillId="10" borderId="11" xfId="16" applyFont="1" applyBorder="1" applyAlignment="1">
      <alignment wrapText="1"/>
    </xf>
    <xf numFmtId="4" fontId="35" fillId="12" borderId="11" xfId="18" applyNumberFormat="1" applyFont="1" applyBorder="1" applyAlignment="1">
      <alignment wrapText="1"/>
    </xf>
    <xf numFmtId="4" fontId="8" fillId="2" borderId="12" xfId="0" applyNumberFormat="1" applyFont="1" applyFill="1" applyBorder="1" applyAlignment="1">
      <alignment vertical="center" wrapText="1"/>
    </xf>
    <xf numFmtId="4" fontId="42" fillId="2" borderId="11" xfId="0" applyNumberFormat="1" applyFont="1" applyFill="1" applyBorder="1" applyAlignment="1">
      <alignment wrapText="1"/>
    </xf>
    <xf numFmtId="0" fontId="41" fillId="4" borderId="3" xfId="0" applyNumberFormat="1" applyFont="1" applyFill="1" applyBorder="1" applyAlignment="1" applyProtection="1">
      <alignment horizontal="center" vertical="center" wrapText="1"/>
    </xf>
    <xf numFmtId="0" fontId="41" fillId="4" borderId="4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4" fontId="1" fillId="11" borderId="3" xfId="17" applyNumberFormat="1" applyFont="1" applyBorder="1" applyAlignment="1" applyProtection="1">
      <alignment horizontal="center" vertical="center" wrapText="1"/>
    </xf>
    <xf numFmtId="0" fontId="41" fillId="9" borderId="3" xfId="15" applyNumberFormat="1" applyFont="1" applyBorder="1" applyAlignment="1" applyProtection="1">
      <alignment vertical="center" wrapText="1"/>
    </xf>
    <xf numFmtId="4" fontId="41" fillId="9" borderId="3" xfId="15" applyNumberFormat="1" applyFont="1" applyBorder="1" applyAlignment="1" applyProtection="1">
      <alignment horizontal="right" vertical="center" wrapText="1"/>
    </xf>
    <xf numFmtId="0" fontId="46" fillId="2" borderId="3" xfId="0" quotePrefix="1" applyFont="1" applyFill="1" applyBorder="1" applyAlignment="1">
      <alignment horizontal="left" vertical="center"/>
    </xf>
    <xf numFmtId="4" fontId="42" fillId="2" borderId="3" xfId="0" applyNumberFormat="1" applyFont="1" applyFill="1" applyBorder="1" applyAlignment="1">
      <alignment horizontal="right"/>
    </xf>
    <xf numFmtId="0" fontId="46" fillId="2" borderId="3" xfId="0" quotePrefix="1" applyFont="1" applyFill="1" applyBorder="1" applyAlignment="1">
      <alignment horizontal="left" vertical="center" wrapText="1"/>
    </xf>
    <xf numFmtId="0" fontId="42" fillId="2" borderId="3" xfId="0" quotePrefix="1" applyFont="1" applyFill="1" applyBorder="1" applyAlignment="1">
      <alignment horizontal="left" vertical="center"/>
    </xf>
    <xf numFmtId="0" fontId="41" fillId="9" borderId="9" xfId="15" applyNumberFormat="1" applyFont="1" applyAlignment="1" applyProtection="1">
      <alignment horizontal="left" vertical="center" wrapText="1"/>
    </xf>
    <xf numFmtId="4" fontId="32" fillId="9" borderId="9" xfId="15" applyNumberFormat="1" applyFont="1" applyAlignment="1">
      <alignment horizontal="right"/>
    </xf>
    <xf numFmtId="0" fontId="41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47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41" fillId="9" borderId="10" xfId="15" applyNumberFormat="1" applyFont="1" applyBorder="1" applyAlignment="1" applyProtection="1">
      <alignment vertical="center" wrapText="1"/>
    </xf>
    <xf numFmtId="4" fontId="41" fillId="9" borderId="3" xfId="15" applyNumberFormat="1" applyFont="1" applyBorder="1" applyAlignment="1">
      <alignment horizontal="right"/>
    </xf>
    <xf numFmtId="0" fontId="41" fillId="2" borderId="3" xfId="0" applyNumberFormat="1" applyFont="1" applyFill="1" applyBorder="1" applyAlignment="1" applyProtection="1">
      <alignment vertical="center" wrapText="1"/>
    </xf>
    <xf numFmtId="0" fontId="41" fillId="9" borderId="9" xfId="15" applyNumberFormat="1" applyFont="1" applyAlignment="1" applyProtection="1">
      <alignment vertical="center" wrapText="1"/>
    </xf>
    <xf numFmtId="4" fontId="41" fillId="9" borderId="9" xfId="15" applyNumberFormat="1" applyFont="1" applyAlignment="1">
      <alignment horizontal="right"/>
    </xf>
    <xf numFmtId="0" fontId="42" fillId="2" borderId="3" xfId="0" applyNumberFormat="1" applyFont="1" applyFill="1" applyBorder="1" applyAlignment="1" applyProtection="1">
      <alignment vertical="center" wrapText="1"/>
    </xf>
    <xf numFmtId="0" fontId="41" fillId="0" borderId="3" xfId="0" applyNumberFormat="1" applyFont="1" applyFill="1" applyBorder="1" applyAlignment="1" applyProtection="1">
      <alignment horizontal="center" vertical="center" wrapText="1"/>
    </xf>
    <xf numFmtId="0" fontId="41" fillId="0" borderId="4" xfId="0" applyNumberFormat="1" applyFont="1" applyFill="1" applyBorder="1" applyAlignment="1" applyProtection="1">
      <alignment horizontal="center" vertical="center" wrapText="1"/>
    </xf>
    <xf numFmtId="0" fontId="41" fillId="0" borderId="4" xfId="0" applyNumberFormat="1" applyFont="1" applyFill="1" applyBorder="1" applyAlignment="1" applyProtection="1">
      <alignment horizontal="left" vertical="center" wrapText="1"/>
    </xf>
    <xf numFmtId="4" fontId="41" fillId="0" borderId="3" xfId="0" applyNumberFormat="1" applyFont="1" applyFill="1" applyBorder="1" applyAlignment="1" applyProtection="1">
      <alignment horizontal="center" vertical="center" wrapText="1"/>
    </xf>
    <xf numFmtId="4" fontId="41" fillId="4" borderId="3" xfId="0" applyNumberFormat="1" applyFont="1" applyFill="1" applyBorder="1" applyAlignment="1" applyProtection="1">
      <alignment horizontal="center" vertical="center" wrapText="1"/>
    </xf>
    <xf numFmtId="4" fontId="1" fillId="11" borderId="3" xfId="17" applyNumberFormat="1" applyFont="1" applyBorder="1" applyAlignment="1" applyProtection="1">
      <alignment horizontal="right" vertical="center" wrapText="1"/>
    </xf>
    <xf numFmtId="0" fontId="41" fillId="0" borderId="1" xfId="0" quotePrefix="1" applyFont="1" applyBorder="1" applyAlignment="1">
      <alignment horizontal="left" wrapText="1"/>
    </xf>
    <xf numFmtId="0" fontId="41" fillId="0" borderId="2" xfId="0" quotePrefix="1" applyFont="1" applyBorder="1" applyAlignment="1">
      <alignment horizontal="left" wrapText="1"/>
    </xf>
    <xf numFmtId="0" fontId="41" fillId="0" borderId="2" xfId="0" quotePrefix="1" applyFont="1" applyBorder="1" applyAlignment="1">
      <alignment horizontal="center" wrapText="1"/>
    </xf>
    <xf numFmtId="0" fontId="41" fillId="0" borderId="2" xfId="0" quotePrefix="1" applyNumberFormat="1" applyFont="1" applyFill="1" applyBorder="1" applyAlignment="1" applyProtection="1">
      <alignment horizontal="left"/>
    </xf>
    <xf numFmtId="0" fontId="41" fillId="2" borderId="3" xfId="0" applyNumberFormat="1" applyFont="1" applyFill="1" applyBorder="1" applyAlignment="1" applyProtection="1">
      <alignment horizontal="center" vertical="center" wrapText="1"/>
    </xf>
    <xf numFmtId="0" fontId="42" fillId="2" borderId="11" xfId="0" applyFont="1" applyFill="1" applyBorder="1" applyAlignment="1">
      <alignment horizontal="left" wrapText="1"/>
    </xf>
    <xf numFmtId="0" fontId="41" fillId="2" borderId="0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vertical="center" wrapText="1"/>
    </xf>
    <xf numFmtId="0" fontId="48" fillId="0" borderId="0" xfId="0" applyFont="1"/>
    <xf numFmtId="0" fontId="48" fillId="0" borderId="3" xfId="0" applyFont="1" applyBorder="1"/>
    <xf numFmtId="0" fontId="0" fillId="0" borderId="0" xfId="0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4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</cellXfs>
  <cellStyles count="21">
    <cellStyle name="20% - Accent1" xfId="18" builtinId="30"/>
    <cellStyle name="20% - Accent2" xfId="16" builtinId="34"/>
    <cellStyle name="40% - Accent2" xfId="17" builtinId="35"/>
    <cellStyle name="Bad 1" xfId="7" xr:uid="{00000000-0005-0000-0000-000008000000}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" xfId="15" builtinId="10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  <cellStyle name="Valuta 2 2 2" xfId="20" xr:uid="{00000000-0005-0000-0000-000010000000}"/>
    <cellStyle name="Valuta 2 3" xfId="19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workbookViewId="0">
      <selection activeCell="A2" sqref="A2:H2"/>
    </sheetView>
  </sheetViews>
  <sheetFormatPr defaultRowHeight="15"/>
  <cols>
    <col min="3" max="3" width="19.7109375" customWidth="1"/>
    <col min="4" max="4" width="14" customWidth="1"/>
    <col min="5" max="5" width="13.85546875" customWidth="1"/>
    <col min="6" max="6" width="16.140625" customWidth="1"/>
    <col min="7" max="7" width="12.28515625" customWidth="1"/>
  </cols>
  <sheetData>
    <row r="2" spans="1:8" ht="86.25" customHeight="1">
      <c r="A2" s="132" t="s">
        <v>257</v>
      </c>
      <c r="B2" s="132"/>
      <c r="C2" s="132"/>
      <c r="D2" s="132"/>
      <c r="E2" s="132"/>
      <c r="F2" s="132"/>
      <c r="G2" s="132"/>
      <c r="H2" s="132"/>
    </row>
    <row r="4" spans="1:8">
      <c r="C4" s="52"/>
      <c r="D4" s="52"/>
    </row>
    <row r="5" spans="1:8" ht="39.75" customHeight="1">
      <c r="B5" s="133" t="s">
        <v>260</v>
      </c>
      <c r="C5" s="133"/>
      <c r="D5" s="133"/>
      <c r="E5" s="133"/>
      <c r="F5" s="133"/>
      <c r="G5" s="133"/>
    </row>
    <row r="6" spans="1:8" ht="39.75" customHeight="1">
      <c r="A6" s="71"/>
      <c r="B6" s="133"/>
      <c r="C6" s="133"/>
      <c r="D6" s="133"/>
      <c r="E6" s="133"/>
      <c r="F6" s="133"/>
      <c r="G6" s="133"/>
    </row>
    <row r="7" spans="1:8" ht="24" customHeight="1">
      <c r="A7" s="71"/>
      <c r="B7" s="133"/>
      <c r="C7" s="133"/>
      <c r="D7" s="133"/>
      <c r="E7" s="133"/>
      <c r="F7" s="133"/>
      <c r="G7" s="133"/>
    </row>
    <row r="8" spans="1:8" ht="39.75" hidden="1" customHeight="1">
      <c r="B8" s="133"/>
      <c r="C8" s="133"/>
      <c r="D8" s="133"/>
      <c r="E8" s="133"/>
      <c r="F8" s="133"/>
      <c r="G8" s="133"/>
    </row>
    <row r="9" spans="1:8" ht="38.25" hidden="1" customHeight="1">
      <c r="B9" s="133"/>
      <c r="C9" s="133"/>
      <c r="D9" s="133"/>
      <c r="E9" s="133"/>
      <c r="F9" s="133"/>
      <c r="G9" s="133"/>
    </row>
    <row r="10" spans="1:8" ht="15" hidden="1" customHeight="1">
      <c r="B10" t="s">
        <v>255</v>
      </c>
    </row>
    <row r="11" spans="1:8" ht="23.25" hidden="1" customHeight="1">
      <c r="B11" t="s">
        <v>256</v>
      </c>
    </row>
    <row r="12" spans="1:8" ht="39.75" hidden="1" customHeight="1"/>
    <row r="13" spans="1:8" ht="39.75" hidden="1" customHeight="1"/>
    <row r="14" spans="1:8" ht="39.75" hidden="1" customHeight="1"/>
    <row r="15" spans="1:8" ht="39.75" hidden="1" customHeight="1"/>
    <row r="16" spans="1:8" ht="39.75" hidden="1" customHeight="1"/>
    <row r="20" spans="1:8">
      <c r="B20" t="s">
        <v>258</v>
      </c>
    </row>
    <row r="21" spans="1:8" s="71" customFormat="1">
      <c r="A21"/>
      <c r="B21" t="s">
        <v>259</v>
      </c>
      <c r="C21"/>
      <c r="D21"/>
      <c r="E21"/>
      <c r="F21"/>
      <c r="G21"/>
      <c r="H21"/>
    </row>
    <row r="22" spans="1:8" s="71" customFormat="1">
      <c r="A22"/>
      <c r="B22"/>
      <c r="C22"/>
      <c r="D22"/>
      <c r="E22"/>
      <c r="F22"/>
      <c r="G22"/>
      <c r="H22"/>
    </row>
  </sheetData>
  <mergeCells count="2">
    <mergeCell ref="A2:H2"/>
    <mergeCell ref="B5:G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workbookViewId="0">
      <selection activeCell="K29" sqref="K29"/>
    </sheetView>
  </sheetViews>
  <sheetFormatPr defaultRowHeight="15"/>
  <cols>
    <col min="5" max="5" width="25.28515625" customWidth="1"/>
    <col min="6" max="8" width="25.28515625" style="39" customWidth="1"/>
    <col min="9" max="9" width="19" customWidth="1"/>
  </cols>
  <sheetData>
    <row r="1" spans="1:8" ht="42" customHeight="1">
      <c r="A1" s="136" t="s">
        <v>83</v>
      </c>
      <c r="B1" s="136"/>
      <c r="C1" s="136"/>
      <c r="D1" s="136"/>
      <c r="E1" s="136"/>
      <c r="F1" s="136"/>
      <c r="G1" s="136"/>
      <c r="H1" s="136"/>
    </row>
    <row r="2" spans="1:8" ht="18">
      <c r="A2" s="16"/>
      <c r="B2" s="16"/>
      <c r="C2" s="16"/>
      <c r="D2" s="16"/>
      <c r="E2" s="16"/>
      <c r="F2" s="36"/>
      <c r="G2" s="36"/>
      <c r="H2" s="36"/>
    </row>
    <row r="3" spans="1:8" ht="15.75">
      <c r="A3" s="137" t="s">
        <v>22</v>
      </c>
      <c r="B3" s="137"/>
      <c r="C3" s="137"/>
      <c r="D3" s="137"/>
      <c r="E3" s="137"/>
      <c r="F3" s="137"/>
      <c r="G3" s="138"/>
      <c r="H3" s="138"/>
    </row>
    <row r="4" spans="1:8" ht="18">
      <c r="A4" s="55"/>
      <c r="B4" s="55"/>
      <c r="C4" s="55"/>
      <c r="D4" s="55"/>
      <c r="E4" s="55"/>
      <c r="F4" s="41"/>
      <c r="G4" s="57"/>
      <c r="H4" s="57"/>
    </row>
    <row r="5" spans="1:8" ht="15.75">
      <c r="A5" s="139" t="s">
        <v>24</v>
      </c>
      <c r="B5" s="140"/>
      <c r="C5" s="140"/>
      <c r="D5" s="140"/>
      <c r="E5" s="140"/>
      <c r="F5" s="140"/>
      <c r="G5" s="140"/>
      <c r="H5" s="140"/>
    </row>
    <row r="6" spans="1:8" ht="18">
      <c r="A6" s="58"/>
      <c r="B6" s="59"/>
      <c r="C6" s="59"/>
      <c r="D6" s="59"/>
      <c r="E6" s="60"/>
      <c r="F6" s="47"/>
      <c r="G6" s="47"/>
      <c r="H6" s="61" t="s">
        <v>30</v>
      </c>
    </row>
    <row r="7" spans="1:8" s="107" customFormat="1">
      <c r="A7" s="122"/>
      <c r="B7" s="123"/>
      <c r="C7" s="123"/>
      <c r="D7" s="124"/>
      <c r="E7" s="125"/>
      <c r="F7" s="126" t="s">
        <v>234</v>
      </c>
      <c r="G7" s="130" t="s">
        <v>251</v>
      </c>
      <c r="H7" s="131" t="s">
        <v>253</v>
      </c>
    </row>
    <row r="8" spans="1:8">
      <c r="A8" s="141" t="s">
        <v>0</v>
      </c>
      <c r="B8" s="142"/>
      <c r="C8" s="142"/>
      <c r="D8" s="142"/>
      <c r="E8" s="143"/>
      <c r="F8" s="48">
        <f t="shared" ref="F8" si="0">F9+F10</f>
        <v>2628100</v>
      </c>
      <c r="G8" s="48">
        <f t="shared" ref="G8:H8" si="1">G9+G10</f>
        <v>7000</v>
      </c>
      <c r="H8" s="48">
        <f t="shared" si="1"/>
        <v>2635100</v>
      </c>
    </row>
    <row r="9" spans="1:8">
      <c r="A9" s="144" t="s">
        <v>31</v>
      </c>
      <c r="B9" s="145"/>
      <c r="C9" s="145"/>
      <c r="D9" s="145"/>
      <c r="E9" s="135"/>
      <c r="F9" s="49">
        <v>2628100</v>
      </c>
      <c r="G9" s="49">
        <v>7000</v>
      </c>
      <c r="H9" s="49">
        <f>SUM(F9+G9)</f>
        <v>2635100</v>
      </c>
    </row>
    <row r="10" spans="1:8">
      <c r="A10" s="146" t="s">
        <v>32</v>
      </c>
      <c r="B10" s="135"/>
      <c r="C10" s="135"/>
      <c r="D10" s="135"/>
      <c r="E10" s="135"/>
      <c r="F10" s="49">
        <v>0</v>
      </c>
      <c r="G10" s="49">
        <v>0</v>
      </c>
      <c r="H10" s="49">
        <v>0</v>
      </c>
    </row>
    <row r="11" spans="1:8">
      <c r="A11" s="19" t="s">
        <v>1</v>
      </c>
      <c r="B11" s="54"/>
      <c r="C11" s="54"/>
      <c r="D11" s="54"/>
      <c r="E11" s="54"/>
      <c r="F11" s="48">
        <f t="shared" ref="F11" si="2">F12+F13</f>
        <v>2628100</v>
      </c>
      <c r="G11" s="48">
        <f t="shared" ref="G11:H11" si="3">G12+G13</f>
        <v>7000</v>
      </c>
      <c r="H11" s="48">
        <f t="shared" si="3"/>
        <v>2635100</v>
      </c>
    </row>
    <row r="12" spans="1:8">
      <c r="A12" s="147" t="s">
        <v>33</v>
      </c>
      <c r="B12" s="145"/>
      <c r="C12" s="145"/>
      <c r="D12" s="145"/>
      <c r="E12" s="145"/>
      <c r="F12" s="49">
        <v>2558100</v>
      </c>
      <c r="G12" s="49">
        <v>7000</v>
      </c>
      <c r="H12" s="49">
        <f>SUM(F12+G12)</f>
        <v>2565100</v>
      </c>
    </row>
    <row r="13" spans="1:8">
      <c r="A13" s="134" t="s">
        <v>34</v>
      </c>
      <c r="B13" s="135"/>
      <c r="C13" s="135"/>
      <c r="D13" s="135"/>
      <c r="E13" s="135"/>
      <c r="F13" s="50">
        <v>70000</v>
      </c>
      <c r="G13" s="50">
        <v>0</v>
      </c>
      <c r="H13" s="50">
        <v>70000</v>
      </c>
    </row>
    <row r="14" spans="1:8">
      <c r="A14" s="148" t="s">
        <v>56</v>
      </c>
      <c r="B14" s="142"/>
      <c r="C14" s="142"/>
      <c r="D14" s="142"/>
      <c r="E14" s="142"/>
      <c r="F14" s="48">
        <f t="shared" ref="F14" si="4">F8-F11</f>
        <v>0</v>
      </c>
      <c r="G14" s="48">
        <f t="shared" ref="G14:H14" si="5">G8-G11</f>
        <v>0</v>
      </c>
      <c r="H14" s="48">
        <f t="shared" si="5"/>
        <v>0</v>
      </c>
    </row>
    <row r="15" spans="1:8" ht="18">
      <c r="A15" s="55"/>
      <c r="B15" s="21"/>
      <c r="C15" s="21"/>
      <c r="D15" s="21"/>
      <c r="E15" s="21"/>
      <c r="F15" s="63"/>
      <c r="G15" s="63"/>
      <c r="H15" s="63"/>
    </row>
    <row r="16" spans="1:8" ht="15.75">
      <c r="A16" s="137" t="s">
        <v>25</v>
      </c>
      <c r="B16" s="149"/>
      <c r="C16" s="149"/>
      <c r="D16" s="149"/>
      <c r="E16" s="149"/>
      <c r="F16" s="149"/>
      <c r="G16" s="149"/>
      <c r="H16" s="149"/>
    </row>
    <row r="17" spans="1:8" ht="18">
      <c r="A17" s="55"/>
      <c r="B17" s="21"/>
      <c r="C17" s="21"/>
      <c r="D17" s="21"/>
      <c r="E17" s="21"/>
      <c r="F17" s="63"/>
      <c r="G17" s="63"/>
      <c r="H17" s="63"/>
    </row>
    <row r="18" spans="1:8" s="107" customFormat="1">
      <c r="A18" s="122"/>
      <c r="B18" s="123"/>
      <c r="C18" s="123"/>
      <c r="D18" s="124"/>
      <c r="E18" s="125"/>
      <c r="F18" s="126" t="s">
        <v>234</v>
      </c>
      <c r="G18" s="131" t="s">
        <v>251</v>
      </c>
      <c r="H18" s="131" t="s">
        <v>253</v>
      </c>
    </row>
    <row r="19" spans="1:8">
      <c r="A19" s="134" t="s">
        <v>35</v>
      </c>
      <c r="B19" s="135"/>
      <c r="C19" s="135"/>
      <c r="D19" s="135"/>
      <c r="E19" s="135"/>
      <c r="F19" s="50"/>
      <c r="G19" s="50"/>
      <c r="H19" s="62"/>
    </row>
    <row r="20" spans="1:8">
      <c r="A20" s="134" t="s">
        <v>36</v>
      </c>
      <c r="B20" s="135"/>
      <c r="C20" s="135"/>
      <c r="D20" s="135"/>
      <c r="E20" s="135"/>
      <c r="F20" s="50"/>
      <c r="G20" s="50"/>
      <c r="H20" s="62"/>
    </row>
    <row r="21" spans="1:8">
      <c r="A21" s="148" t="s">
        <v>2</v>
      </c>
      <c r="B21" s="142"/>
      <c r="C21" s="142"/>
      <c r="D21" s="142"/>
      <c r="E21" s="142"/>
      <c r="F21" s="48">
        <f t="shared" ref="F21:H21" si="6">F19-F20</f>
        <v>0</v>
      </c>
      <c r="G21" s="48">
        <f t="shared" si="6"/>
        <v>0</v>
      </c>
      <c r="H21" s="48">
        <f t="shared" si="6"/>
        <v>0</v>
      </c>
    </row>
    <row r="22" spans="1:8">
      <c r="A22" s="148" t="s">
        <v>57</v>
      </c>
      <c r="B22" s="142"/>
      <c r="C22" s="142"/>
      <c r="D22" s="142"/>
      <c r="E22" s="142"/>
      <c r="F22" s="48">
        <f t="shared" ref="F22:H22" si="7">F14+F21</f>
        <v>0</v>
      </c>
      <c r="G22" s="48">
        <f t="shared" si="7"/>
        <v>0</v>
      </c>
      <c r="H22" s="48">
        <f t="shared" si="7"/>
        <v>0</v>
      </c>
    </row>
    <row r="23" spans="1:8" ht="18">
      <c r="A23" s="20"/>
      <c r="B23" s="21"/>
      <c r="C23" s="21"/>
      <c r="D23" s="21"/>
      <c r="E23" s="21"/>
      <c r="F23" s="63"/>
      <c r="G23" s="63"/>
      <c r="H23" s="63"/>
    </row>
    <row r="24" spans="1:8" ht="15.75">
      <c r="A24" s="139" t="s">
        <v>58</v>
      </c>
      <c r="B24" s="140"/>
      <c r="C24" s="140"/>
      <c r="D24" s="140"/>
      <c r="E24" s="140"/>
      <c r="F24" s="140"/>
      <c r="G24" s="140"/>
      <c r="H24" s="140"/>
    </row>
    <row r="25" spans="1:8" ht="15.75">
      <c r="A25" s="64"/>
      <c r="B25" s="65"/>
      <c r="C25" s="65"/>
      <c r="D25" s="65"/>
      <c r="E25" s="65"/>
      <c r="F25" s="66"/>
      <c r="G25" s="66"/>
      <c r="H25" s="66"/>
    </row>
    <row r="26" spans="1:8" s="107" customFormat="1">
      <c r="A26" s="122"/>
      <c r="B26" s="123"/>
      <c r="C26" s="123"/>
      <c r="D26" s="124"/>
      <c r="E26" s="125"/>
      <c r="F26" s="126" t="s">
        <v>234</v>
      </c>
      <c r="G26" s="130" t="s">
        <v>251</v>
      </c>
      <c r="H26" s="131" t="s">
        <v>253</v>
      </c>
    </row>
    <row r="27" spans="1:8" ht="15" customHeight="1">
      <c r="A27" s="152" t="s">
        <v>59</v>
      </c>
      <c r="B27" s="153"/>
      <c r="C27" s="153"/>
      <c r="D27" s="153"/>
      <c r="E27" s="154"/>
      <c r="F27" s="67">
        <v>0</v>
      </c>
      <c r="G27" s="67">
        <v>0</v>
      </c>
      <c r="H27" s="68">
        <v>0</v>
      </c>
    </row>
    <row r="28" spans="1:8" ht="15" customHeight="1">
      <c r="A28" s="148" t="s">
        <v>60</v>
      </c>
      <c r="B28" s="142"/>
      <c r="C28" s="142"/>
      <c r="D28" s="142"/>
      <c r="E28" s="142"/>
      <c r="F28" s="69">
        <f t="shared" ref="F28:H28" si="8">F22+F27</f>
        <v>0</v>
      </c>
      <c r="G28" s="69">
        <f t="shared" si="8"/>
        <v>0</v>
      </c>
      <c r="H28" s="70">
        <f t="shared" si="8"/>
        <v>0</v>
      </c>
    </row>
    <row r="29" spans="1:8" ht="45" customHeight="1">
      <c r="A29" s="141" t="s">
        <v>61</v>
      </c>
      <c r="B29" s="155"/>
      <c r="C29" s="155"/>
      <c r="D29" s="155"/>
      <c r="E29" s="156"/>
      <c r="F29" s="69">
        <f t="shared" ref="F29:H29" si="9">F14+F21+F27-F28</f>
        <v>0</v>
      </c>
      <c r="G29" s="69">
        <f t="shared" si="9"/>
        <v>0</v>
      </c>
      <c r="H29" s="70">
        <f t="shared" si="9"/>
        <v>0</v>
      </c>
    </row>
    <row r="30" spans="1:8" ht="15.75">
      <c r="A30" s="64"/>
      <c r="B30" s="65"/>
      <c r="C30" s="65"/>
      <c r="D30" s="65"/>
      <c r="E30" s="65"/>
      <c r="F30" s="66"/>
      <c r="G30" s="66"/>
      <c r="H30" s="66"/>
    </row>
    <row r="31" spans="1:8" ht="15.75">
      <c r="A31" s="139" t="s">
        <v>55</v>
      </c>
      <c r="B31" s="139"/>
      <c r="C31" s="139"/>
      <c r="D31" s="139"/>
      <c r="E31" s="139"/>
      <c r="F31" s="139"/>
      <c r="G31" s="139"/>
      <c r="H31" s="139"/>
    </row>
    <row r="32" spans="1:8" ht="18">
      <c r="A32" s="20"/>
      <c r="B32" s="21"/>
      <c r="C32" s="21"/>
      <c r="D32" s="21"/>
      <c r="E32" s="21"/>
      <c r="F32" s="63"/>
      <c r="G32" s="63"/>
      <c r="H32" s="63"/>
    </row>
    <row r="33" spans="1:8" s="107" customFormat="1">
      <c r="A33" s="122"/>
      <c r="B33" s="123"/>
      <c r="C33" s="123"/>
      <c r="D33" s="124"/>
      <c r="E33" s="125"/>
      <c r="F33" s="126" t="s">
        <v>234</v>
      </c>
      <c r="G33" s="131" t="s">
        <v>254</v>
      </c>
      <c r="H33" s="131" t="s">
        <v>253</v>
      </c>
    </row>
    <row r="34" spans="1:8">
      <c r="A34" s="152" t="s">
        <v>59</v>
      </c>
      <c r="B34" s="153"/>
      <c r="C34" s="153"/>
      <c r="D34" s="153"/>
      <c r="E34" s="154"/>
      <c r="F34" s="67">
        <v>0</v>
      </c>
      <c r="G34" s="67">
        <f>F37</f>
        <v>0</v>
      </c>
      <c r="H34" s="68">
        <f>G37</f>
        <v>0</v>
      </c>
    </row>
    <row r="35" spans="1:8" ht="28.5" customHeight="1">
      <c r="A35" s="152" t="s">
        <v>62</v>
      </c>
      <c r="B35" s="153"/>
      <c r="C35" s="153"/>
      <c r="D35" s="153"/>
      <c r="E35" s="154"/>
      <c r="F35" s="67">
        <v>0</v>
      </c>
      <c r="G35" s="67">
        <v>0</v>
      </c>
      <c r="H35" s="68">
        <v>0</v>
      </c>
    </row>
    <row r="36" spans="1:8">
      <c r="A36" s="152" t="s">
        <v>63</v>
      </c>
      <c r="B36" s="157"/>
      <c r="C36" s="157"/>
      <c r="D36" s="157"/>
      <c r="E36" s="158"/>
      <c r="F36" s="67">
        <v>0</v>
      </c>
      <c r="G36" s="67">
        <v>0</v>
      </c>
      <c r="H36" s="68">
        <v>0</v>
      </c>
    </row>
    <row r="37" spans="1:8" ht="15" customHeight="1">
      <c r="A37" s="148" t="s">
        <v>60</v>
      </c>
      <c r="B37" s="142"/>
      <c r="C37" s="142"/>
      <c r="D37" s="142"/>
      <c r="E37" s="142"/>
      <c r="F37" s="69">
        <f t="shared" ref="F37:H37" si="10">F34-F35+F36</f>
        <v>0</v>
      </c>
      <c r="G37" s="69">
        <f t="shared" si="10"/>
        <v>0</v>
      </c>
      <c r="H37" s="70">
        <f t="shared" si="10"/>
        <v>0</v>
      </c>
    </row>
    <row r="38" spans="1:8" ht="17.25" customHeight="1">
      <c r="A38" s="56"/>
      <c r="B38" s="56"/>
      <c r="C38" s="56"/>
      <c r="D38" s="56"/>
      <c r="E38" s="56"/>
      <c r="F38" s="46"/>
      <c r="G38" s="46"/>
      <c r="H38" s="46"/>
    </row>
    <row r="39" spans="1:8">
      <c r="A39" s="150"/>
      <c r="B39" s="151"/>
      <c r="C39" s="151"/>
      <c r="D39" s="151"/>
      <c r="E39" s="151"/>
      <c r="F39" s="151"/>
      <c r="G39" s="151"/>
      <c r="H39" s="151"/>
    </row>
    <row r="40" spans="1:8" ht="9" customHeight="1"/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workbookViewId="0">
      <selection sqref="A1:F1"/>
    </sheetView>
  </sheetViews>
  <sheetFormatPr defaultRowHeight="15"/>
  <cols>
    <col min="1" max="1" width="7.42578125" customWidth="1"/>
    <col min="2" max="2" width="8.42578125" customWidth="1"/>
    <col min="3" max="3" width="25.28515625" customWidth="1"/>
    <col min="4" max="6" width="25.28515625" style="39" customWidth="1"/>
    <col min="7" max="7" width="9.140625" customWidth="1"/>
  </cols>
  <sheetData>
    <row r="1" spans="1:6" ht="42" customHeight="1">
      <c r="A1" s="136" t="s">
        <v>83</v>
      </c>
      <c r="B1" s="136"/>
      <c r="C1" s="136"/>
      <c r="D1" s="136"/>
      <c r="E1" s="136"/>
      <c r="F1" s="136"/>
    </row>
    <row r="2" spans="1:6" ht="18" customHeight="1">
      <c r="A2" s="1"/>
      <c r="B2" s="1"/>
      <c r="C2" s="1"/>
      <c r="D2" s="36"/>
      <c r="E2" s="36"/>
      <c r="F2" s="36"/>
    </row>
    <row r="3" spans="1:6" ht="15.75" customHeight="1">
      <c r="A3" s="137" t="s">
        <v>22</v>
      </c>
      <c r="B3" s="137"/>
      <c r="C3" s="137"/>
      <c r="D3" s="137"/>
      <c r="E3" s="137"/>
      <c r="F3" s="137"/>
    </row>
    <row r="4" spans="1:6" ht="18">
      <c r="A4" s="1"/>
      <c r="B4" s="1"/>
      <c r="C4" s="1"/>
      <c r="D4" s="36"/>
      <c r="E4" s="36"/>
      <c r="F4" s="36"/>
    </row>
    <row r="5" spans="1:6" ht="18" customHeight="1">
      <c r="A5" s="137" t="s">
        <v>4</v>
      </c>
      <c r="B5" s="137"/>
      <c r="C5" s="137"/>
      <c r="D5" s="137"/>
      <c r="E5" s="137"/>
      <c r="F5" s="137"/>
    </row>
    <row r="6" spans="1:6" ht="18">
      <c r="A6" s="1"/>
      <c r="B6" s="1"/>
      <c r="C6" s="1"/>
      <c r="D6" s="36"/>
      <c r="E6" s="36"/>
      <c r="F6" s="36"/>
    </row>
    <row r="7" spans="1:6" ht="15.75" customHeight="1">
      <c r="A7" s="137" t="s">
        <v>37</v>
      </c>
      <c r="B7" s="137"/>
      <c r="C7" s="137"/>
      <c r="D7" s="137"/>
      <c r="E7" s="137"/>
      <c r="F7" s="137"/>
    </row>
    <row r="8" spans="1:6" ht="18">
      <c r="A8" s="1"/>
      <c r="B8" s="1"/>
      <c r="C8" s="1"/>
      <c r="D8" s="41"/>
      <c r="E8" s="41"/>
      <c r="F8" s="41"/>
    </row>
    <row r="9" spans="1:6" s="107" customFormat="1">
      <c r="A9" s="94" t="s">
        <v>5</v>
      </c>
      <c r="B9" s="95" t="s">
        <v>6</v>
      </c>
      <c r="C9" s="95" t="s">
        <v>3</v>
      </c>
      <c r="D9" s="94" t="s">
        <v>82</v>
      </c>
      <c r="E9" s="94" t="s">
        <v>251</v>
      </c>
      <c r="F9" s="15" t="s">
        <v>253</v>
      </c>
    </row>
    <row r="10" spans="1:6" s="107" customFormat="1">
      <c r="A10" s="116"/>
      <c r="B10" s="117"/>
      <c r="C10" s="118" t="s">
        <v>0</v>
      </c>
      <c r="D10" s="119">
        <f t="shared" ref="D10" si="0">SUM(D11+D17)</f>
        <v>2628100</v>
      </c>
      <c r="E10" s="119">
        <f t="shared" ref="E10:F10" si="1">SUM(E11+E17)</f>
        <v>7000</v>
      </c>
      <c r="F10" s="119">
        <f t="shared" si="1"/>
        <v>2635100</v>
      </c>
    </row>
    <row r="11" spans="1:6" s="24" customFormat="1" ht="28.5" customHeight="1">
      <c r="A11" s="32">
        <v>6</v>
      </c>
      <c r="B11" s="32"/>
      <c r="C11" s="32" t="s">
        <v>7</v>
      </c>
      <c r="D11" s="51">
        <f t="shared" ref="D11" si="2">SUM(D12:D16)</f>
        <v>2628100</v>
      </c>
      <c r="E11" s="51">
        <f t="shared" ref="E11" si="3">SUM(E12:E16)</f>
        <v>7000</v>
      </c>
      <c r="F11" s="51">
        <f>SUM(F12:F16)</f>
        <v>2635100</v>
      </c>
    </row>
    <row r="12" spans="1:6" ht="38.25">
      <c r="A12" s="5"/>
      <c r="B12" s="10">
        <v>63</v>
      </c>
      <c r="C12" s="10" t="s">
        <v>27</v>
      </c>
      <c r="D12" s="40">
        <v>2012000</v>
      </c>
      <c r="E12" s="40">
        <v>0</v>
      </c>
      <c r="F12" s="40">
        <v>2012000</v>
      </c>
    </row>
    <row r="13" spans="1:6" ht="33.75" customHeight="1">
      <c r="A13" s="5"/>
      <c r="B13" s="10">
        <v>64</v>
      </c>
      <c r="C13" s="10" t="s">
        <v>64</v>
      </c>
      <c r="D13" s="40">
        <v>0</v>
      </c>
      <c r="E13" s="40">
        <v>0</v>
      </c>
      <c r="F13" s="40">
        <v>0</v>
      </c>
    </row>
    <row r="14" spans="1:6" ht="33.75" customHeight="1">
      <c r="A14" s="5"/>
      <c r="B14" s="10">
        <v>65</v>
      </c>
      <c r="C14" s="12" t="s">
        <v>65</v>
      </c>
      <c r="D14" s="40">
        <v>148300</v>
      </c>
      <c r="E14" s="40">
        <v>0</v>
      </c>
      <c r="F14" s="40">
        <v>148300</v>
      </c>
    </row>
    <row r="15" spans="1:6" ht="33.75" customHeight="1">
      <c r="A15" s="5"/>
      <c r="B15" s="10">
        <v>66</v>
      </c>
      <c r="C15" s="12" t="s">
        <v>75</v>
      </c>
      <c r="D15" s="40">
        <v>0</v>
      </c>
      <c r="E15" s="40">
        <v>0</v>
      </c>
      <c r="F15" s="40">
        <v>0</v>
      </c>
    </row>
    <row r="16" spans="1:6" ht="38.25">
      <c r="A16" s="6"/>
      <c r="B16" s="6">
        <v>67</v>
      </c>
      <c r="C16" s="10" t="s">
        <v>29</v>
      </c>
      <c r="D16" s="40">
        <v>467800</v>
      </c>
      <c r="E16" s="40">
        <v>7000</v>
      </c>
      <c r="F16" s="40">
        <f>SUM(D16+E16)</f>
        <v>474800</v>
      </c>
    </row>
    <row r="17" spans="1:6" ht="25.5">
      <c r="A17" s="8">
        <v>7</v>
      </c>
      <c r="B17" s="9"/>
      <c r="C17" s="17" t="s">
        <v>8</v>
      </c>
      <c r="D17" s="38"/>
      <c r="E17" s="38"/>
      <c r="F17" s="38"/>
    </row>
    <row r="18" spans="1:6" ht="38.25">
      <c r="A18" s="10"/>
      <c r="B18" s="10">
        <v>72</v>
      </c>
      <c r="C18" s="18" t="s">
        <v>26</v>
      </c>
      <c r="D18" s="38"/>
      <c r="E18" s="38"/>
      <c r="F18" s="38"/>
    </row>
    <row r="21" spans="1:6" ht="15.75">
      <c r="A21" s="137" t="s">
        <v>38</v>
      </c>
      <c r="B21" s="159"/>
      <c r="C21" s="159"/>
      <c r="D21" s="159"/>
      <c r="E21" s="159"/>
      <c r="F21" s="159"/>
    </row>
    <row r="22" spans="1:6" ht="18">
      <c r="A22" s="1"/>
      <c r="B22" s="1"/>
      <c r="C22" s="1"/>
      <c r="D22" s="36"/>
      <c r="E22" s="36"/>
      <c r="F22" s="36"/>
    </row>
    <row r="23" spans="1:6" s="107" customFormat="1">
      <c r="A23" s="94" t="s">
        <v>5</v>
      </c>
      <c r="B23" s="95" t="s">
        <v>6</v>
      </c>
      <c r="C23" s="95" t="s">
        <v>9</v>
      </c>
      <c r="D23" s="120" t="s">
        <v>82</v>
      </c>
      <c r="E23" s="94" t="s">
        <v>251</v>
      </c>
      <c r="F23" s="15" t="s">
        <v>253</v>
      </c>
    </row>
    <row r="24" spans="1:6" s="24" customFormat="1" ht="25.5" customHeight="1">
      <c r="A24" s="33"/>
      <c r="B24" s="34"/>
      <c r="C24" s="35" t="s">
        <v>1</v>
      </c>
      <c r="D24" s="121">
        <f>D25+D31</f>
        <v>2628100</v>
      </c>
      <c r="E24" s="121">
        <f>E25+E31</f>
        <v>7000</v>
      </c>
      <c r="F24" s="121">
        <f>F25+F31</f>
        <v>2635100</v>
      </c>
    </row>
    <row r="25" spans="1:6" ht="23.25" customHeight="1">
      <c r="A25" s="29">
        <v>3</v>
      </c>
      <c r="B25" s="29"/>
      <c r="C25" s="29" t="s">
        <v>10</v>
      </c>
      <c r="D25" s="45">
        <f>SUM(D26:D29)</f>
        <v>2558100</v>
      </c>
      <c r="E25" s="45">
        <f>SUM(E26:E29)</f>
        <v>7000</v>
      </c>
      <c r="F25" s="45">
        <f>SUM(F26:F29)</f>
        <v>2565100</v>
      </c>
    </row>
    <row r="26" spans="1:6" ht="15.75" customHeight="1">
      <c r="A26" s="5"/>
      <c r="B26" s="10">
        <v>31</v>
      </c>
      <c r="C26" s="10" t="s">
        <v>11</v>
      </c>
      <c r="D26" s="40">
        <v>2105400</v>
      </c>
      <c r="E26" s="40">
        <v>0</v>
      </c>
      <c r="F26" s="40">
        <v>2105400</v>
      </c>
    </row>
    <row r="27" spans="1:6">
      <c r="A27" s="6"/>
      <c r="B27" s="6">
        <v>32</v>
      </c>
      <c r="C27" s="6" t="s">
        <v>23</v>
      </c>
      <c r="D27" s="40">
        <v>449400</v>
      </c>
      <c r="E27" s="40">
        <v>7000</v>
      </c>
      <c r="F27" s="40">
        <f>SUM(D27+E27)</f>
        <v>456400</v>
      </c>
    </row>
    <row r="28" spans="1:6">
      <c r="A28" s="6"/>
      <c r="B28" s="6">
        <v>34</v>
      </c>
      <c r="C28" s="7" t="s">
        <v>66</v>
      </c>
      <c r="D28" s="40">
        <v>1100</v>
      </c>
      <c r="E28" s="40">
        <v>0</v>
      </c>
      <c r="F28" s="40">
        <v>1100</v>
      </c>
    </row>
    <row r="29" spans="1:6">
      <c r="A29" s="6"/>
      <c r="B29" s="6">
        <v>37</v>
      </c>
      <c r="C29" s="7" t="s">
        <v>67</v>
      </c>
      <c r="D29" s="40">
        <v>2200</v>
      </c>
      <c r="E29" s="40">
        <v>0</v>
      </c>
      <c r="F29" s="40">
        <v>2200</v>
      </c>
    </row>
    <row r="30" spans="1:6">
      <c r="A30" s="6"/>
      <c r="B30" s="6">
        <v>38</v>
      </c>
      <c r="C30" s="6" t="s">
        <v>78</v>
      </c>
      <c r="D30" s="40">
        <v>0</v>
      </c>
      <c r="E30" s="40">
        <v>0</v>
      </c>
      <c r="F30" s="40">
        <v>0</v>
      </c>
    </row>
    <row r="31" spans="1:6" ht="25.5">
      <c r="A31" s="30">
        <v>4</v>
      </c>
      <c r="B31" s="31"/>
      <c r="C31" s="25" t="s">
        <v>12</v>
      </c>
      <c r="D31" s="45">
        <f t="shared" ref="D31:F31" si="4">D32</f>
        <v>70000</v>
      </c>
      <c r="E31" s="45">
        <f t="shared" si="4"/>
        <v>0</v>
      </c>
      <c r="F31" s="45">
        <f t="shared" si="4"/>
        <v>70000</v>
      </c>
    </row>
    <row r="32" spans="1:6" ht="38.25">
      <c r="A32" s="10"/>
      <c r="B32" s="10">
        <v>42</v>
      </c>
      <c r="C32" s="18" t="s">
        <v>13</v>
      </c>
      <c r="D32" s="40">
        <v>70000</v>
      </c>
      <c r="E32" s="40">
        <v>0</v>
      </c>
      <c r="F32" s="40">
        <v>70000</v>
      </c>
    </row>
    <row r="35" spans="1:10" ht="18.75">
      <c r="A35" s="16"/>
      <c r="B35" s="16"/>
      <c r="C35" s="16"/>
      <c r="D35" s="36"/>
      <c r="E35" s="36"/>
      <c r="F35" s="36"/>
      <c r="G35" s="16"/>
      <c r="H35" s="22"/>
      <c r="I35" s="16"/>
      <c r="J35" s="23"/>
    </row>
  </sheetData>
  <mergeCells count="5">
    <mergeCell ref="A21:F21"/>
    <mergeCell ref="A1:F1"/>
    <mergeCell ref="A3:F3"/>
    <mergeCell ref="A5:F5"/>
    <mergeCell ref="A7:F7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0"/>
  <sheetViews>
    <sheetView workbookViewId="0">
      <selection sqref="A1:D1"/>
    </sheetView>
  </sheetViews>
  <sheetFormatPr defaultRowHeight="15"/>
  <cols>
    <col min="1" max="1" width="25.28515625" customWidth="1"/>
    <col min="2" max="4" width="25.28515625" style="39" customWidth="1"/>
  </cols>
  <sheetData>
    <row r="1" spans="1:4" ht="42" customHeight="1">
      <c r="A1" s="136" t="s">
        <v>83</v>
      </c>
      <c r="B1" s="136"/>
      <c r="C1" s="136"/>
      <c r="D1" s="136"/>
    </row>
    <row r="2" spans="1:4" ht="18" customHeight="1">
      <c r="A2" s="55"/>
      <c r="B2" s="41"/>
      <c r="C2" s="41"/>
      <c r="D2" s="41"/>
    </row>
    <row r="3" spans="1:4" ht="15.75" customHeight="1">
      <c r="A3" s="160" t="s">
        <v>22</v>
      </c>
      <c r="B3" s="160"/>
      <c r="C3" s="160"/>
      <c r="D3" s="160"/>
    </row>
    <row r="4" spans="1:4" ht="18">
      <c r="A4" s="56"/>
      <c r="B4" s="41"/>
      <c r="C4" s="41"/>
      <c r="D4" s="41"/>
    </row>
    <row r="5" spans="1:4" ht="18" customHeight="1">
      <c r="A5" s="160" t="s">
        <v>4</v>
      </c>
      <c r="B5" s="160"/>
      <c r="C5" s="160"/>
      <c r="D5" s="160"/>
    </row>
    <row r="6" spans="1:4" ht="18">
      <c r="A6" s="55"/>
      <c r="B6" s="41"/>
      <c r="C6" s="41"/>
      <c r="D6" s="41"/>
    </row>
    <row r="7" spans="1:4" ht="15.75" customHeight="1">
      <c r="A7" s="139" t="s">
        <v>39</v>
      </c>
      <c r="B7" s="139"/>
      <c r="C7" s="139"/>
      <c r="D7" s="139"/>
    </row>
    <row r="8" spans="1:4" ht="18">
      <c r="A8" s="55"/>
      <c r="B8" s="41"/>
      <c r="C8" s="41"/>
      <c r="D8" s="41"/>
    </row>
    <row r="10" spans="1:4">
      <c r="A10" s="94" t="s">
        <v>41</v>
      </c>
      <c r="B10" s="94" t="s">
        <v>82</v>
      </c>
      <c r="C10" s="94" t="s">
        <v>251</v>
      </c>
      <c r="D10" s="15" t="s">
        <v>253</v>
      </c>
    </row>
    <row r="11" spans="1:4">
      <c r="A11" s="32" t="s">
        <v>0</v>
      </c>
      <c r="B11" s="97">
        <f t="shared" ref="B11" si="0">B12+B26</f>
        <v>2628100</v>
      </c>
      <c r="C11" s="97">
        <f t="shared" ref="C11:D11" si="1">C12+C26</f>
        <v>7000</v>
      </c>
      <c r="D11" s="97">
        <f t="shared" si="1"/>
        <v>2635100</v>
      </c>
    </row>
    <row r="12" spans="1:4">
      <c r="A12" s="98" t="s">
        <v>46</v>
      </c>
      <c r="B12" s="99">
        <f t="shared" ref="B12" si="2">SUM(B13:B21)</f>
        <v>2628100</v>
      </c>
      <c r="C12" s="99">
        <f t="shared" ref="C12:D12" si="3">SUM(C13:C21)</f>
        <v>7000</v>
      </c>
      <c r="D12" s="99">
        <f t="shared" si="3"/>
        <v>2635100</v>
      </c>
    </row>
    <row r="13" spans="1:4">
      <c r="A13" s="100" t="s">
        <v>230</v>
      </c>
      <c r="B13" s="101">
        <v>383508</v>
      </c>
      <c r="C13" s="101">
        <v>7000</v>
      </c>
      <c r="D13" s="101">
        <v>390508</v>
      </c>
    </row>
    <row r="14" spans="1:4">
      <c r="A14" s="100" t="s">
        <v>231</v>
      </c>
      <c r="B14" s="101">
        <v>0</v>
      </c>
      <c r="C14" s="101">
        <v>0</v>
      </c>
      <c r="D14" s="101">
        <v>0</v>
      </c>
    </row>
    <row r="15" spans="1:4">
      <c r="A15" s="102" t="s">
        <v>236</v>
      </c>
      <c r="B15" s="101">
        <v>0</v>
      </c>
      <c r="C15" s="101">
        <v>0</v>
      </c>
      <c r="D15" s="101">
        <v>0</v>
      </c>
    </row>
    <row r="16" spans="1:4" ht="25.5">
      <c r="A16" s="102" t="s">
        <v>237</v>
      </c>
      <c r="B16" s="101">
        <v>0</v>
      </c>
      <c r="C16" s="101">
        <v>0</v>
      </c>
      <c r="D16" s="101">
        <v>0</v>
      </c>
    </row>
    <row r="17" spans="1:4" ht="25.5">
      <c r="A17" s="102" t="s">
        <v>235</v>
      </c>
      <c r="B17" s="101">
        <v>126000</v>
      </c>
      <c r="C17" s="101">
        <v>0</v>
      </c>
      <c r="D17" s="101">
        <v>126000</v>
      </c>
    </row>
    <row r="18" spans="1:4" ht="25.5">
      <c r="A18" s="102" t="s">
        <v>238</v>
      </c>
      <c r="B18" s="101">
        <v>200</v>
      </c>
      <c r="C18" s="101">
        <v>0</v>
      </c>
      <c r="D18" s="101">
        <v>200</v>
      </c>
    </row>
    <row r="19" spans="1:4">
      <c r="A19" s="102" t="s">
        <v>239</v>
      </c>
      <c r="B19" s="101">
        <v>84092</v>
      </c>
      <c r="C19" s="101">
        <v>0</v>
      </c>
      <c r="D19" s="101">
        <v>84092</v>
      </c>
    </row>
    <row r="20" spans="1:4" ht="38.25">
      <c r="A20" s="102" t="s">
        <v>240</v>
      </c>
      <c r="B20" s="101">
        <v>1741000</v>
      </c>
      <c r="C20" s="101">
        <v>0</v>
      </c>
      <c r="D20" s="101">
        <v>1741000</v>
      </c>
    </row>
    <row r="21" spans="1:4" ht="25.5">
      <c r="A21" s="102" t="s">
        <v>241</v>
      </c>
      <c r="B21" s="101">
        <v>293300</v>
      </c>
      <c r="C21" s="101">
        <v>0</v>
      </c>
      <c r="D21" s="101">
        <v>293300</v>
      </c>
    </row>
    <row r="22" spans="1:4">
      <c r="A22" s="103" t="s">
        <v>28</v>
      </c>
      <c r="B22" s="38"/>
      <c r="C22" s="38"/>
      <c r="D22" s="38"/>
    </row>
    <row r="23" spans="1:4" ht="25.5">
      <c r="A23" s="104" t="s">
        <v>44</v>
      </c>
      <c r="B23" s="105"/>
      <c r="C23" s="105"/>
      <c r="D23" s="105"/>
    </row>
    <row r="24" spans="1:4" ht="25.5">
      <c r="A24" s="102" t="s">
        <v>45</v>
      </c>
      <c r="B24" s="38"/>
      <c r="C24" s="38"/>
      <c r="D24" s="38"/>
    </row>
    <row r="25" spans="1:4">
      <c r="A25" s="106" t="s">
        <v>42</v>
      </c>
      <c r="B25" s="38"/>
      <c r="C25" s="38"/>
      <c r="D25" s="38"/>
    </row>
    <row r="26" spans="1:4">
      <c r="A26" s="100" t="s">
        <v>43</v>
      </c>
      <c r="B26" s="38"/>
      <c r="C26" s="38"/>
      <c r="D26" s="38"/>
    </row>
    <row r="27" spans="1:4">
      <c r="A27" s="107"/>
    </row>
    <row r="28" spans="1:4">
      <c r="A28" s="107"/>
      <c r="B28" s="96"/>
      <c r="C28" s="96"/>
      <c r="D28" s="96"/>
    </row>
    <row r="29" spans="1:4" ht="15.75">
      <c r="A29" s="136" t="s">
        <v>40</v>
      </c>
      <c r="B29" s="136"/>
      <c r="C29" s="136"/>
      <c r="D29" s="136"/>
    </row>
    <row r="30" spans="1:4" ht="18">
      <c r="A30" s="108"/>
      <c r="B30" s="109"/>
      <c r="C30" s="109"/>
      <c r="D30" s="109"/>
    </row>
    <row r="31" spans="1:4">
      <c r="A31" s="94" t="s">
        <v>41</v>
      </c>
      <c r="B31" s="94" t="s">
        <v>82</v>
      </c>
      <c r="C31" s="94" t="s">
        <v>251</v>
      </c>
      <c r="D31" s="15" t="s">
        <v>253</v>
      </c>
    </row>
    <row r="32" spans="1:4">
      <c r="A32" s="32" t="s">
        <v>1</v>
      </c>
      <c r="B32" s="97">
        <f t="shared" ref="B32" si="4">B33+B44</f>
        <v>2628100</v>
      </c>
      <c r="C32" s="97">
        <f t="shared" ref="C32:D32" si="5">C33+C44</f>
        <v>7000</v>
      </c>
      <c r="D32" s="97">
        <f t="shared" si="5"/>
        <v>420508</v>
      </c>
    </row>
    <row r="33" spans="1:4">
      <c r="A33" s="110" t="s">
        <v>46</v>
      </c>
      <c r="B33" s="111">
        <f>SUM(B34:B42)</f>
        <v>2598100</v>
      </c>
      <c r="C33" s="111">
        <f t="shared" ref="C33:D33" si="6">SUM(C34:C42)</f>
        <v>7000</v>
      </c>
      <c r="D33" s="111">
        <f t="shared" si="6"/>
        <v>390508</v>
      </c>
    </row>
    <row r="34" spans="1:4">
      <c r="A34" s="100" t="s">
        <v>230</v>
      </c>
      <c r="B34" s="101">
        <v>383508</v>
      </c>
      <c r="C34" s="101">
        <v>7000</v>
      </c>
      <c r="D34" s="101">
        <f>SUM(B34+C34)</f>
        <v>390508</v>
      </c>
    </row>
    <row r="35" spans="1:4">
      <c r="A35" s="100" t="s">
        <v>231</v>
      </c>
      <c r="B35" s="101">
        <v>0</v>
      </c>
      <c r="C35" s="101">
        <v>0</v>
      </c>
      <c r="D35" s="101">
        <v>0</v>
      </c>
    </row>
    <row r="36" spans="1:4">
      <c r="A36" s="102" t="s">
        <v>68</v>
      </c>
      <c r="B36" s="101">
        <v>0</v>
      </c>
      <c r="C36" s="101">
        <v>0</v>
      </c>
      <c r="D36" s="101">
        <v>0</v>
      </c>
    </row>
    <row r="37" spans="1:4" ht="25.5">
      <c r="A37" s="102" t="s">
        <v>232</v>
      </c>
      <c r="B37" s="101">
        <v>0</v>
      </c>
      <c r="C37" s="101">
        <v>0</v>
      </c>
      <c r="D37" s="101">
        <v>0</v>
      </c>
    </row>
    <row r="38" spans="1:4" ht="25.5">
      <c r="A38" s="102" t="s">
        <v>235</v>
      </c>
      <c r="B38" s="101">
        <v>96000</v>
      </c>
      <c r="C38" s="101">
        <v>0</v>
      </c>
      <c r="D38" s="101">
        <v>0</v>
      </c>
    </row>
    <row r="39" spans="1:4" ht="25.5">
      <c r="A39" s="102" t="s">
        <v>76</v>
      </c>
      <c r="B39" s="101">
        <v>200</v>
      </c>
      <c r="C39" s="101">
        <v>0</v>
      </c>
      <c r="D39" s="101">
        <v>0</v>
      </c>
    </row>
    <row r="40" spans="1:4">
      <c r="A40" s="100" t="s">
        <v>69</v>
      </c>
      <c r="B40" s="101">
        <v>84092</v>
      </c>
      <c r="C40" s="101">
        <v>0</v>
      </c>
      <c r="D40" s="101">
        <v>0</v>
      </c>
    </row>
    <row r="41" spans="1:4" ht="38.25">
      <c r="A41" s="102" t="s">
        <v>71</v>
      </c>
      <c r="B41" s="101">
        <v>1741000</v>
      </c>
      <c r="C41" s="101">
        <v>0</v>
      </c>
      <c r="D41" s="101">
        <v>0</v>
      </c>
    </row>
    <row r="42" spans="1:4">
      <c r="A42" s="100" t="s">
        <v>72</v>
      </c>
      <c r="B42" s="101">
        <v>293300</v>
      </c>
      <c r="C42" s="101">
        <v>0</v>
      </c>
      <c r="D42" s="101">
        <v>0</v>
      </c>
    </row>
    <row r="43" spans="1:4">
      <c r="A43" s="112"/>
      <c r="B43" s="101"/>
      <c r="C43" s="101"/>
      <c r="D43" s="101"/>
    </row>
    <row r="44" spans="1:4" ht="25.5">
      <c r="A44" s="113" t="s">
        <v>73</v>
      </c>
      <c r="B44" s="114">
        <f t="shared" ref="B44" si="7">SUM(B45:B48)</f>
        <v>30000</v>
      </c>
      <c r="C44" s="114">
        <f t="shared" ref="C44:D44" si="8">SUM(C45:C48)</f>
        <v>0</v>
      </c>
      <c r="D44" s="114">
        <f t="shared" si="8"/>
        <v>30000</v>
      </c>
    </row>
    <row r="45" spans="1:4">
      <c r="A45" s="102" t="s">
        <v>68</v>
      </c>
      <c r="B45" s="101"/>
      <c r="C45" s="101"/>
      <c r="D45" s="101"/>
    </row>
    <row r="46" spans="1:4">
      <c r="A46" s="100" t="s">
        <v>74</v>
      </c>
      <c r="B46" s="101">
        <v>30000</v>
      </c>
      <c r="C46" s="101">
        <v>0</v>
      </c>
      <c r="D46" s="101">
        <v>30000</v>
      </c>
    </row>
    <row r="47" spans="1:4">
      <c r="A47" s="102" t="s">
        <v>72</v>
      </c>
      <c r="B47" s="101"/>
      <c r="C47" s="101"/>
      <c r="D47" s="101"/>
    </row>
    <row r="48" spans="1:4" ht="25.5">
      <c r="A48" s="115" t="s">
        <v>233</v>
      </c>
      <c r="B48" s="101"/>
      <c r="C48" s="101"/>
      <c r="D48" s="101"/>
    </row>
    <row r="49" spans="1:4">
      <c r="A49" s="100"/>
      <c r="B49" s="38"/>
      <c r="C49" s="38"/>
      <c r="D49" s="38"/>
    </row>
    <row r="50" spans="1:4">
      <c r="A50" s="107"/>
      <c r="B50" s="96"/>
      <c r="C50" s="96"/>
      <c r="D50" s="96"/>
    </row>
  </sheetData>
  <mergeCells count="5">
    <mergeCell ref="A29:D29"/>
    <mergeCell ref="A1:D1"/>
    <mergeCell ref="A3:D3"/>
    <mergeCell ref="A5:D5"/>
    <mergeCell ref="A7:D7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9"/>
  <sheetViews>
    <sheetView workbookViewId="0">
      <selection sqref="A1:D1"/>
    </sheetView>
  </sheetViews>
  <sheetFormatPr defaultRowHeight="15"/>
  <cols>
    <col min="1" max="1" width="37.7109375" customWidth="1"/>
    <col min="2" max="4" width="25.28515625" style="39" customWidth="1"/>
    <col min="5" max="6" width="9.140625" style="42"/>
  </cols>
  <sheetData>
    <row r="1" spans="1:6" ht="42" customHeight="1">
      <c r="A1" s="137" t="s">
        <v>83</v>
      </c>
      <c r="B1" s="137"/>
      <c r="C1" s="137"/>
      <c r="D1" s="137"/>
    </row>
    <row r="2" spans="1:6" ht="18" customHeight="1">
      <c r="A2" s="1"/>
      <c r="B2" s="36"/>
      <c r="C2" s="36"/>
      <c r="D2" s="36"/>
    </row>
    <row r="3" spans="1:6" ht="15.75">
      <c r="A3" s="137" t="s">
        <v>22</v>
      </c>
      <c r="B3" s="137"/>
      <c r="C3" s="138"/>
      <c r="D3" s="138"/>
    </row>
    <row r="4" spans="1:6" ht="18">
      <c r="A4" s="1"/>
      <c r="B4" s="36"/>
      <c r="C4" s="37"/>
      <c r="D4" s="37"/>
    </row>
    <row r="5" spans="1:6" ht="18" customHeight="1">
      <c r="A5" s="137" t="s">
        <v>4</v>
      </c>
      <c r="B5" s="149"/>
      <c r="C5" s="149"/>
      <c r="D5" s="149"/>
    </row>
    <row r="6" spans="1:6" ht="18">
      <c r="A6" s="1"/>
      <c r="B6" s="36"/>
      <c r="C6" s="37"/>
      <c r="D6" s="37"/>
    </row>
    <row r="7" spans="1:6" ht="15.75">
      <c r="A7" s="137" t="s">
        <v>14</v>
      </c>
      <c r="B7" s="159"/>
      <c r="C7" s="159"/>
      <c r="D7" s="159"/>
    </row>
    <row r="8" spans="1:6" ht="18">
      <c r="A8" s="1"/>
      <c r="B8" s="36"/>
      <c r="C8" s="37"/>
      <c r="D8" s="37"/>
    </row>
    <row r="9" spans="1:6" s="27" customFormat="1" ht="12">
      <c r="A9" s="26"/>
      <c r="B9" s="44"/>
      <c r="C9" s="44"/>
      <c r="D9" s="53"/>
      <c r="E9" s="43"/>
      <c r="F9" s="43"/>
    </row>
    <row r="10" spans="1:6">
      <c r="A10" s="15" t="s">
        <v>79</v>
      </c>
      <c r="B10" s="15" t="s">
        <v>82</v>
      </c>
      <c r="C10" s="15" t="s">
        <v>251</v>
      </c>
      <c r="D10" s="15" t="s">
        <v>253</v>
      </c>
      <c r="E10"/>
      <c r="F10"/>
    </row>
    <row r="11" spans="1:6" ht="30" customHeight="1">
      <c r="A11" s="5" t="s">
        <v>15</v>
      </c>
      <c r="B11" s="40">
        <v>2628100</v>
      </c>
      <c r="C11" s="40">
        <v>7000</v>
      </c>
      <c r="D11" s="40">
        <v>2635100</v>
      </c>
    </row>
    <row r="12" spans="1:6" ht="30" customHeight="1">
      <c r="A12" s="5" t="s">
        <v>80</v>
      </c>
      <c r="B12" s="40">
        <v>2628100</v>
      </c>
      <c r="C12" s="40">
        <v>7000</v>
      </c>
      <c r="D12" s="40">
        <v>2635100</v>
      </c>
    </row>
    <row r="13" spans="1:6" ht="30" customHeight="1">
      <c r="A13" s="28" t="s">
        <v>81</v>
      </c>
      <c r="B13" s="40">
        <v>2628100</v>
      </c>
      <c r="C13" s="40">
        <v>7000</v>
      </c>
      <c r="D13" s="40">
        <v>2635100</v>
      </c>
    </row>
    <row r="14" spans="1:6" ht="30" hidden="1" customHeight="1">
      <c r="A14" s="5" t="s">
        <v>16</v>
      </c>
      <c r="B14" s="40">
        <v>2628100</v>
      </c>
      <c r="C14" s="40">
        <v>2628100</v>
      </c>
      <c r="D14" s="40">
        <v>2667000</v>
      </c>
    </row>
    <row r="15" spans="1:6" ht="25.5" hidden="1">
      <c r="A15" s="12" t="s">
        <v>17</v>
      </c>
      <c r="B15" s="40">
        <v>2628100</v>
      </c>
      <c r="C15" s="40">
        <v>2628100</v>
      </c>
      <c r="D15" s="40">
        <v>2667000</v>
      </c>
    </row>
    <row r="16" spans="1:6" ht="15.75" hidden="1" customHeight="1">
      <c r="A16" s="11" t="s">
        <v>18</v>
      </c>
      <c r="B16" s="40">
        <v>2628100</v>
      </c>
      <c r="C16" s="40">
        <v>2628100</v>
      </c>
      <c r="D16" s="40">
        <v>2667000</v>
      </c>
    </row>
    <row r="17" spans="1:4" ht="19.5" hidden="1" customHeight="1">
      <c r="A17" s="5" t="s">
        <v>19</v>
      </c>
      <c r="B17" s="40">
        <v>2628100</v>
      </c>
      <c r="C17" s="40">
        <v>2628100</v>
      </c>
      <c r="D17" s="40">
        <v>2667000</v>
      </c>
    </row>
    <row r="18" spans="1:4" ht="25.5" hidden="1">
      <c r="A18" s="13" t="s">
        <v>20</v>
      </c>
      <c r="B18" s="40">
        <v>2628100</v>
      </c>
      <c r="C18" s="40">
        <v>2628100</v>
      </c>
      <c r="D18" s="40">
        <v>2667000</v>
      </c>
    </row>
    <row r="19" spans="1:4" hidden="1">
      <c r="B19" s="40">
        <v>2628100</v>
      </c>
      <c r="C19" s="40">
        <v>2628100</v>
      </c>
      <c r="D19" s="40">
        <v>2667000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8CC8-0725-4D9E-B5BE-3A6087368725}">
  <sheetPr>
    <pageSetUpPr fitToPage="1"/>
  </sheetPr>
  <dimension ref="A1:E504"/>
  <sheetViews>
    <sheetView workbookViewId="0">
      <selection activeCell="E117" sqref="E117"/>
    </sheetView>
  </sheetViews>
  <sheetFormatPr defaultRowHeight="11.25"/>
  <cols>
    <col min="1" max="1" width="68" style="72" customWidth="1"/>
    <col min="2" max="4" width="21.28515625" style="87" customWidth="1"/>
    <col min="5" max="5" width="10.28515625" style="74" bestFit="1" customWidth="1"/>
    <col min="6" max="16384" width="9.140625" style="74"/>
  </cols>
  <sheetData>
    <row r="1" spans="1:4" ht="36" customHeight="1">
      <c r="A1" s="161" t="s">
        <v>229</v>
      </c>
      <c r="B1" s="162"/>
      <c r="C1" s="162"/>
      <c r="D1" s="163"/>
    </row>
    <row r="2" spans="1:4" ht="21.75" customHeight="1">
      <c r="A2" s="164" t="s">
        <v>21</v>
      </c>
      <c r="B2" s="165"/>
      <c r="C2" s="165"/>
      <c r="D2" s="166"/>
    </row>
    <row r="3" spans="1:4" ht="32.25" customHeight="1">
      <c r="A3" s="77" t="s">
        <v>207</v>
      </c>
      <c r="B3" s="167"/>
      <c r="C3" s="167"/>
      <c r="D3" s="167"/>
    </row>
    <row r="4" spans="1:4" s="78" customFormat="1" ht="32.25" customHeight="1" thickBot="1">
      <c r="A4" s="80" t="s">
        <v>77</v>
      </c>
      <c r="B4" s="82" t="s">
        <v>82</v>
      </c>
      <c r="C4" s="82" t="s">
        <v>251</v>
      </c>
      <c r="D4" s="82" t="s">
        <v>252</v>
      </c>
    </row>
    <row r="5" spans="1:4" s="75" customFormat="1" ht="20.25" customHeight="1" thickBot="1">
      <c r="A5" s="76" t="s">
        <v>84</v>
      </c>
      <c r="B5" s="92">
        <f>SUM(B7+B78+B102+B232+B338+B346+B373+B415+B442+B449+B489+B466)</f>
        <v>2628100</v>
      </c>
      <c r="C5" s="92">
        <v>7000</v>
      </c>
      <c r="D5" s="92">
        <f>SUM(B5+C5)</f>
        <v>2635100</v>
      </c>
    </row>
    <row r="6" spans="1:4" s="75" customFormat="1" ht="20.25" customHeight="1">
      <c r="A6" s="128"/>
      <c r="B6" s="129"/>
      <c r="C6" s="129"/>
      <c r="D6" s="129"/>
    </row>
    <row r="7" spans="1:4" ht="18" customHeight="1">
      <c r="A7" s="83" t="s">
        <v>85</v>
      </c>
      <c r="B7" s="85">
        <f>B8</f>
        <v>96000</v>
      </c>
      <c r="C7" s="85"/>
      <c r="D7" s="85">
        <v>96000</v>
      </c>
    </row>
    <row r="8" spans="1:4" ht="18" customHeight="1">
      <c r="A8" s="84" t="s">
        <v>208</v>
      </c>
      <c r="B8" s="86">
        <f>SUM(B9+B73)</f>
        <v>96000</v>
      </c>
      <c r="C8" s="86"/>
      <c r="D8" s="86">
        <v>96000</v>
      </c>
    </row>
    <row r="9" spans="1:4" ht="12.75">
      <c r="A9" s="73" t="s">
        <v>86</v>
      </c>
      <c r="B9" s="88">
        <f>SUM(B10+B35+B60+B20)</f>
        <v>94900</v>
      </c>
      <c r="C9" s="88"/>
      <c r="D9" s="88">
        <v>94900</v>
      </c>
    </row>
    <row r="10" spans="1:4" ht="12.75">
      <c r="A10" s="73" t="s">
        <v>87</v>
      </c>
      <c r="B10" s="88">
        <f>SUM(B11+B17)</f>
        <v>4600</v>
      </c>
      <c r="C10" s="88"/>
      <c r="D10" s="88">
        <v>4600</v>
      </c>
    </row>
    <row r="11" spans="1:4" ht="12.75">
      <c r="A11" s="73" t="s">
        <v>88</v>
      </c>
      <c r="B11" s="88">
        <f>SUM(B12:B16)</f>
        <v>4100</v>
      </c>
      <c r="C11" s="88"/>
      <c r="D11" s="88">
        <v>4100</v>
      </c>
    </row>
    <row r="12" spans="1:4" ht="12.75">
      <c r="A12" s="73" t="s">
        <v>89</v>
      </c>
      <c r="B12" s="88">
        <v>2500</v>
      </c>
      <c r="C12" s="88"/>
      <c r="D12" s="88">
        <v>2500</v>
      </c>
    </row>
    <row r="13" spans="1:4" ht="12.75">
      <c r="A13" s="73" t="s">
        <v>212</v>
      </c>
      <c r="B13" s="88">
        <v>0</v>
      </c>
      <c r="C13" s="88"/>
      <c r="D13" s="88">
        <v>0</v>
      </c>
    </row>
    <row r="14" spans="1:4" ht="12.75">
      <c r="A14" s="73" t="s">
        <v>90</v>
      </c>
      <c r="B14" s="88">
        <v>700</v>
      </c>
      <c r="C14" s="88"/>
      <c r="D14" s="88">
        <v>700</v>
      </c>
    </row>
    <row r="15" spans="1:4" ht="12.75">
      <c r="A15" s="73" t="s">
        <v>91</v>
      </c>
      <c r="B15" s="88">
        <v>900</v>
      </c>
      <c r="C15" s="88"/>
      <c r="D15" s="88">
        <v>900</v>
      </c>
    </row>
    <row r="16" spans="1:4" ht="12.75">
      <c r="A16" s="73" t="s">
        <v>214</v>
      </c>
      <c r="B16" s="88">
        <v>0</v>
      </c>
      <c r="C16" s="88"/>
      <c r="D16" s="88">
        <v>0</v>
      </c>
    </row>
    <row r="17" spans="1:4" ht="12.75">
      <c r="A17" s="73" t="s">
        <v>92</v>
      </c>
      <c r="B17" s="88">
        <v>500</v>
      </c>
      <c r="C17" s="88"/>
      <c r="D17" s="88">
        <v>500</v>
      </c>
    </row>
    <row r="18" spans="1:4" ht="12.75">
      <c r="A18" s="73" t="s">
        <v>93</v>
      </c>
      <c r="B18" s="88">
        <v>500</v>
      </c>
      <c r="C18" s="88"/>
      <c r="D18" s="88">
        <v>500</v>
      </c>
    </row>
    <row r="19" spans="1:4" s="79" customFormat="1" ht="12.75">
      <c r="A19" s="81" t="s">
        <v>242</v>
      </c>
      <c r="B19" s="88">
        <v>0</v>
      </c>
      <c r="C19" s="88"/>
      <c r="D19" s="88">
        <v>0</v>
      </c>
    </row>
    <row r="20" spans="1:4" ht="12.75">
      <c r="A20" s="73" t="s">
        <v>94</v>
      </c>
      <c r="B20" s="88">
        <f>SUM(B21+B29+B31+B33)</f>
        <v>10450</v>
      </c>
      <c r="C20" s="88"/>
      <c r="D20" s="88">
        <v>10450</v>
      </c>
    </row>
    <row r="21" spans="1:4" ht="12.75">
      <c r="A21" s="73" t="s">
        <v>95</v>
      </c>
      <c r="B21" s="88">
        <f>SUM(B22:B26)</f>
        <v>8450</v>
      </c>
      <c r="C21" s="88"/>
      <c r="D21" s="88">
        <v>8450</v>
      </c>
    </row>
    <row r="22" spans="1:4" ht="12.75">
      <c r="A22" s="73" t="s">
        <v>96</v>
      </c>
      <c r="B22" s="88">
        <v>2500</v>
      </c>
      <c r="C22" s="88"/>
      <c r="D22" s="88">
        <v>2500</v>
      </c>
    </row>
    <row r="23" spans="1:4" ht="12.75">
      <c r="A23" s="73" t="s">
        <v>97</v>
      </c>
      <c r="B23" s="88">
        <v>300</v>
      </c>
      <c r="C23" s="88"/>
      <c r="D23" s="88">
        <v>300</v>
      </c>
    </row>
    <row r="24" spans="1:4" ht="12.75">
      <c r="A24" s="73" t="s">
        <v>98</v>
      </c>
      <c r="B24" s="88">
        <v>2700</v>
      </c>
      <c r="C24" s="88"/>
      <c r="D24" s="88">
        <v>2700</v>
      </c>
    </row>
    <row r="25" spans="1:4" ht="12.75">
      <c r="A25" s="73" t="s">
        <v>99</v>
      </c>
      <c r="B25" s="88">
        <v>2600</v>
      </c>
      <c r="C25" s="88"/>
      <c r="D25" s="88">
        <v>2600</v>
      </c>
    </row>
    <row r="26" spans="1:4" ht="12.75">
      <c r="A26" s="73" t="s">
        <v>100</v>
      </c>
      <c r="B26" s="88">
        <v>350</v>
      </c>
      <c r="C26" s="88"/>
      <c r="D26" s="88">
        <v>350</v>
      </c>
    </row>
    <row r="27" spans="1:4" s="79" customFormat="1" ht="12.75">
      <c r="A27" s="81" t="s">
        <v>103</v>
      </c>
      <c r="B27" s="88">
        <v>0</v>
      </c>
      <c r="C27" s="88"/>
      <c r="D27" s="88">
        <v>0</v>
      </c>
    </row>
    <row r="28" spans="1:4" s="79" customFormat="1" ht="12.75">
      <c r="A28" s="81" t="s">
        <v>170</v>
      </c>
      <c r="B28" s="88">
        <v>0</v>
      </c>
      <c r="C28" s="88"/>
      <c r="D28" s="88">
        <v>0</v>
      </c>
    </row>
    <row r="29" spans="1:4" ht="12.75">
      <c r="A29" s="73" t="s">
        <v>104</v>
      </c>
      <c r="B29" s="88">
        <v>1000</v>
      </c>
      <c r="C29" s="88"/>
      <c r="D29" s="88">
        <v>1000</v>
      </c>
    </row>
    <row r="30" spans="1:4" ht="14.25" customHeight="1">
      <c r="A30" s="73" t="s">
        <v>105</v>
      </c>
      <c r="B30" s="88">
        <v>1000</v>
      </c>
      <c r="C30" s="88"/>
      <c r="D30" s="88">
        <v>1000</v>
      </c>
    </row>
    <row r="31" spans="1:4" ht="12.75">
      <c r="A31" s="73" t="s">
        <v>106</v>
      </c>
      <c r="B31" s="88">
        <v>0</v>
      </c>
      <c r="C31" s="88"/>
      <c r="D31" s="88">
        <v>0</v>
      </c>
    </row>
    <row r="32" spans="1:4" ht="12.75">
      <c r="A32" s="73" t="s">
        <v>107</v>
      </c>
      <c r="B32" s="88">
        <v>0</v>
      </c>
      <c r="C32" s="88"/>
      <c r="D32" s="88">
        <v>0</v>
      </c>
    </row>
    <row r="33" spans="1:4" ht="12.75">
      <c r="A33" s="73" t="s">
        <v>108</v>
      </c>
      <c r="B33" s="88">
        <v>1000</v>
      </c>
      <c r="C33" s="88"/>
      <c r="D33" s="88">
        <v>1000</v>
      </c>
    </row>
    <row r="34" spans="1:4" ht="12.75">
      <c r="A34" s="73" t="s">
        <v>109</v>
      </c>
      <c r="B34" s="88">
        <v>1000</v>
      </c>
      <c r="C34" s="88"/>
      <c r="D34" s="88">
        <v>1000</v>
      </c>
    </row>
    <row r="35" spans="1:4" ht="12.75">
      <c r="A35" s="73" t="s">
        <v>110</v>
      </c>
      <c r="B35" s="88">
        <f>SUM(B36+B39+B41+B45+B47+B49+B53+B56)</f>
        <v>75300</v>
      </c>
      <c r="C35" s="88"/>
      <c r="D35" s="88">
        <v>75300</v>
      </c>
    </row>
    <row r="36" spans="1:4" ht="12.75">
      <c r="A36" s="73" t="s">
        <v>111</v>
      </c>
      <c r="B36" s="88">
        <v>5200</v>
      </c>
      <c r="C36" s="88"/>
      <c r="D36" s="88">
        <v>5200</v>
      </c>
    </row>
    <row r="37" spans="1:4" ht="12.75">
      <c r="A37" s="73" t="s">
        <v>112</v>
      </c>
      <c r="B37" s="88">
        <v>4800</v>
      </c>
      <c r="C37" s="88"/>
      <c r="D37" s="88">
        <v>4800</v>
      </c>
    </row>
    <row r="38" spans="1:4" ht="12.75">
      <c r="A38" s="73" t="s">
        <v>113</v>
      </c>
      <c r="B38" s="88">
        <v>400</v>
      </c>
      <c r="C38" s="88"/>
      <c r="D38" s="88">
        <v>400</v>
      </c>
    </row>
    <row r="39" spans="1:4" ht="15" customHeight="1">
      <c r="A39" s="73" t="s">
        <v>114</v>
      </c>
      <c r="B39" s="88">
        <v>26000</v>
      </c>
      <c r="C39" s="88"/>
      <c r="D39" s="88">
        <v>26000</v>
      </c>
    </row>
    <row r="40" spans="1:4" ht="13.5" customHeight="1">
      <c r="A40" s="73" t="s">
        <v>116</v>
      </c>
      <c r="B40" s="88">
        <v>26000</v>
      </c>
      <c r="C40" s="88"/>
      <c r="D40" s="88">
        <v>26000</v>
      </c>
    </row>
    <row r="41" spans="1:4" ht="12.75">
      <c r="A41" s="73" t="s">
        <v>117</v>
      </c>
      <c r="B41" s="88">
        <v>18100</v>
      </c>
      <c r="C41" s="88"/>
      <c r="D41" s="88">
        <v>18100</v>
      </c>
    </row>
    <row r="42" spans="1:4" ht="12.75">
      <c r="A42" s="73" t="s">
        <v>118</v>
      </c>
      <c r="B42" s="88">
        <v>3800</v>
      </c>
      <c r="C42" s="88"/>
      <c r="D42" s="88">
        <v>3800</v>
      </c>
    </row>
    <row r="43" spans="1:4" ht="12.75">
      <c r="A43" s="73" t="s">
        <v>119</v>
      </c>
      <c r="B43" s="88">
        <v>5600</v>
      </c>
      <c r="C43" s="88"/>
      <c r="D43" s="88">
        <v>5600</v>
      </c>
    </row>
    <row r="44" spans="1:4" ht="12.75">
      <c r="A44" s="73" t="s">
        <v>121</v>
      </c>
      <c r="B44" s="88">
        <v>8700</v>
      </c>
      <c r="C44" s="88"/>
      <c r="D44" s="88">
        <v>8700</v>
      </c>
    </row>
    <row r="45" spans="1:4" ht="12.75">
      <c r="A45" s="73" t="s">
        <v>122</v>
      </c>
      <c r="B45" s="88">
        <v>500</v>
      </c>
      <c r="C45" s="88"/>
      <c r="D45" s="88">
        <v>500</v>
      </c>
    </row>
    <row r="46" spans="1:4" ht="12.75">
      <c r="A46" s="73" t="s">
        <v>123</v>
      </c>
      <c r="B46" s="88">
        <v>500</v>
      </c>
      <c r="C46" s="88"/>
      <c r="D46" s="88">
        <v>500</v>
      </c>
    </row>
    <row r="47" spans="1:4" ht="12.75">
      <c r="A47" s="73" t="s">
        <v>124</v>
      </c>
      <c r="B47" s="88">
        <v>3600</v>
      </c>
      <c r="C47" s="88"/>
      <c r="D47" s="88">
        <v>3600</v>
      </c>
    </row>
    <row r="48" spans="1:4" ht="13.5" customHeight="1">
      <c r="A48" s="73" t="s">
        <v>125</v>
      </c>
      <c r="B48" s="88">
        <v>3600</v>
      </c>
      <c r="C48" s="88"/>
      <c r="D48" s="88">
        <v>3600</v>
      </c>
    </row>
    <row r="49" spans="1:4" ht="12.75">
      <c r="A49" s="73" t="s">
        <v>126</v>
      </c>
      <c r="B49" s="88">
        <v>300</v>
      </c>
      <c r="C49" s="88"/>
      <c r="D49" s="88">
        <v>300</v>
      </c>
    </row>
    <row r="50" spans="1:4" ht="12.75">
      <c r="A50" s="73" t="s">
        <v>127</v>
      </c>
      <c r="B50" s="88">
        <v>0</v>
      </c>
      <c r="C50" s="88"/>
      <c r="D50" s="88">
        <v>0</v>
      </c>
    </row>
    <row r="51" spans="1:4" ht="14.25" customHeight="1">
      <c r="A51" s="73" t="s">
        <v>193</v>
      </c>
      <c r="B51" s="88">
        <v>0</v>
      </c>
      <c r="C51" s="88"/>
      <c r="D51" s="88">
        <v>0</v>
      </c>
    </row>
    <row r="52" spans="1:4" ht="12.75">
      <c r="A52" s="73" t="s">
        <v>129</v>
      </c>
      <c r="B52" s="88">
        <v>300</v>
      </c>
      <c r="C52" s="88"/>
      <c r="D52" s="88">
        <v>300</v>
      </c>
    </row>
    <row r="53" spans="1:4" ht="12.75">
      <c r="A53" s="73" t="s">
        <v>130</v>
      </c>
      <c r="B53" s="88">
        <v>3500</v>
      </c>
      <c r="C53" s="88"/>
      <c r="D53" s="88">
        <v>3500</v>
      </c>
    </row>
    <row r="54" spans="1:4" ht="12.75">
      <c r="A54" s="73" t="s">
        <v>131</v>
      </c>
      <c r="B54" s="88">
        <v>3500</v>
      </c>
      <c r="C54" s="88"/>
      <c r="D54" s="88">
        <v>3500</v>
      </c>
    </row>
    <row r="55" spans="1:4" ht="12.75">
      <c r="A55" s="73" t="s">
        <v>132</v>
      </c>
      <c r="B55" s="88">
        <v>0</v>
      </c>
      <c r="C55" s="88"/>
      <c r="D55" s="88">
        <v>0</v>
      </c>
    </row>
    <row r="56" spans="1:4" ht="12.75">
      <c r="A56" s="73" t="s">
        <v>133</v>
      </c>
      <c r="B56" s="88">
        <v>18100</v>
      </c>
      <c r="C56" s="88"/>
      <c r="D56" s="88">
        <v>18100</v>
      </c>
    </row>
    <row r="57" spans="1:4" ht="12.75">
      <c r="A57" s="73" t="s">
        <v>134</v>
      </c>
      <c r="B57" s="88">
        <v>0</v>
      </c>
      <c r="C57" s="88"/>
      <c r="D57" s="88">
        <v>0</v>
      </c>
    </row>
    <row r="58" spans="1:4" ht="12.75">
      <c r="A58" s="73" t="s">
        <v>135</v>
      </c>
      <c r="B58" s="88">
        <v>18100</v>
      </c>
      <c r="C58" s="88"/>
      <c r="D58" s="88">
        <v>18100</v>
      </c>
    </row>
    <row r="59" spans="1:4" ht="12.75">
      <c r="A59" s="73" t="s">
        <v>136</v>
      </c>
      <c r="B59" s="88">
        <v>0</v>
      </c>
      <c r="C59" s="88"/>
      <c r="D59" s="88">
        <v>0</v>
      </c>
    </row>
    <row r="60" spans="1:4" ht="14.25" customHeight="1">
      <c r="A60" s="73" t="s">
        <v>137</v>
      </c>
      <c r="B60" s="88">
        <f>SUM(B61+B63+B65+B67+B71)</f>
        <v>4550</v>
      </c>
      <c r="C60" s="88"/>
      <c r="D60" s="88">
        <v>4550</v>
      </c>
    </row>
    <row r="61" spans="1:4" ht="12.75">
      <c r="A61" s="73" t="s">
        <v>138</v>
      </c>
      <c r="B61" s="88">
        <v>2650</v>
      </c>
      <c r="C61" s="88"/>
      <c r="D61" s="88">
        <v>2650</v>
      </c>
    </row>
    <row r="62" spans="1:4" ht="12.75">
      <c r="A62" s="73" t="s">
        <v>139</v>
      </c>
      <c r="B62" s="88">
        <v>2650</v>
      </c>
      <c r="C62" s="88"/>
      <c r="D62" s="88">
        <v>2650</v>
      </c>
    </row>
    <row r="63" spans="1:4" ht="12.75">
      <c r="A63" s="73" t="s">
        <v>140</v>
      </c>
      <c r="B63" s="88">
        <v>800</v>
      </c>
      <c r="C63" s="88"/>
      <c r="D63" s="88">
        <v>800</v>
      </c>
    </row>
    <row r="64" spans="1:4" ht="12.75">
      <c r="A64" s="73" t="s">
        <v>141</v>
      </c>
      <c r="B64" s="88">
        <v>800</v>
      </c>
      <c r="C64" s="88"/>
      <c r="D64" s="88">
        <v>800</v>
      </c>
    </row>
    <row r="65" spans="1:4" ht="12.75">
      <c r="A65" s="73" t="s">
        <v>142</v>
      </c>
      <c r="B65" s="88">
        <v>100</v>
      </c>
      <c r="C65" s="88"/>
      <c r="D65" s="88">
        <v>100</v>
      </c>
    </row>
    <row r="66" spans="1:4" ht="12.75">
      <c r="A66" s="73" t="s">
        <v>143</v>
      </c>
      <c r="B66" s="88">
        <v>100</v>
      </c>
      <c r="C66" s="88"/>
      <c r="D66" s="88">
        <v>100</v>
      </c>
    </row>
    <row r="67" spans="1:4" ht="12.75">
      <c r="A67" s="73" t="s">
        <v>144</v>
      </c>
      <c r="B67" s="88">
        <v>200</v>
      </c>
      <c r="C67" s="88"/>
      <c r="D67" s="88">
        <v>200</v>
      </c>
    </row>
    <row r="68" spans="1:4" ht="12.75">
      <c r="A68" s="73" t="s">
        <v>227</v>
      </c>
      <c r="B68" s="88">
        <v>0</v>
      </c>
      <c r="C68" s="88"/>
      <c r="D68" s="88">
        <v>0</v>
      </c>
    </row>
    <row r="69" spans="1:4" ht="12.75">
      <c r="A69" s="73" t="s">
        <v>195</v>
      </c>
      <c r="B69" s="88">
        <v>0</v>
      </c>
      <c r="C69" s="88"/>
      <c r="D69" s="88">
        <v>0</v>
      </c>
    </row>
    <row r="70" spans="1:4" ht="12.75">
      <c r="A70" s="73" t="s">
        <v>145</v>
      </c>
      <c r="B70" s="88">
        <v>200</v>
      </c>
      <c r="C70" s="88"/>
      <c r="D70" s="88">
        <v>200</v>
      </c>
    </row>
    <row r="71" spans="1:4" ht="14.25" customHeight="1">
      <c r="A71" s="73" t="s">
        <v>146</v>
      </c>
      <c r="B71" s="88">
        <v>800</v>
      </c>
      <c r="C71" s="88"/>
      <c r="D71" s="88">
        <v>800</v>
      </c>
    </row>
    <row r="72" spans="1:4" ht="14.25" customHeight="1">
      <c r="A72" s="73" t="s">
        <v>147</v>
      </c>
      <c r="B72" s="88">
        <v>800</v>
      </c>
      <c r="C72" s="88"/>
      <c r="D72" s="88">
        <v>800</v>
      </c>
    </row>
    <row r="73" spans="1:4" ht="12.75">
      <c r="A73" s="73" t="s">
        <v>148</v>
      </c>
      <c r="B73" s="88">
        <v>1100</v>
      </c>
      <c r="C73" s="88"/>
      <c r="D73" s="88">
        <v>1100</v>
      </c>
    </row>
    <row r="74" spans="1:4" ht="12.75">
      <c r="A74" s="73" t="s">
        <v>149</v>
      </c>
      <c r="B74" s="88">
        <v>1100</v>
      </c>
      <c r="C74" s="88"/>
      <c r="D74" s="88">
        <v>1100</v>
      </c>
    </row>
    <row r="75" spans="1:4" ht="13.5" customHeight="1">
      <c r="A75" s="73" t="s">
        <v>150</v>
      </c>
      <c r="B75" s="88">
        <v>1100</v>
      </c>
      <c r="C75" s="88"/>
      <c r="D75" s="88">
        <v>1100</v>
      </c>
    </row>
    <row r="76" spans="1:4" ht="12.75">
      <c r="A76" s="73" t="s">
        <v>151</v>
      </c>
      <c r="B76" s="88">
        <v>1100</v>
      </c>
      <c r="C76" s="88"/>
      <c r="D76" s="88">
        <v>1100</v>
      </c>
    </row>
    <row r="77" spans="1:4" s="79" customFormat="1" ht="12.75">
      <c r="A77" s="81"/>
      <c r="B77" s="88"/>
      <c r="C77" s="88"/>
      <c r="D77" s="88"/>
    </row>
    <row r="78" spans="1:4" ht="15">
      <c r="A78" s="83" t="s">
        <v>152</v>
      </c>
      <c r="B78" s="85">
        <f>B79</f>
        <v>1741000</v>
      </c>
      <c r="C78" s="85"/>
      <c r="D78" s="85">
        <v>1741000</v>
      </c>
    </row>
    <row r="79" spans="1:4" ht="30">
      <c r="A79" s="84" t="s">
        <v>209</v>
      </c>
      <c r="B79" s="86">
        <f>SUM(B80+B94)</f>
        <v>1741000</v>
      </c>
      <c r="C79" s="86"/>
      <c r="D79" s="86">
        <v>1741000</v>
      </c>
    </row>
    <row r="80" spans="1:4" ht="12.75">
      <c r="A80" s="73" t="s">
        <v>70</v>
      </c>
      <c r="B80" s="88">
        <f>SUM(B81+B84+B91)</f>
        <v>1709000</v>
      </c>
      <c r="C80" s="88"/>
      <c r="D80" s="88">
        <v>1709000</v>
      </c>
    </row>
    <row r="81" spans="1:4" ht="12.75">
      <c r="A81" s="73" t="s">
        <v>153</v>
      </c>
      <c r="B81" s="88">
        <v>1400000</v>
      </c>
      <c r="C81" s="88"/>
      <c r="D81" s="88">
        <v>1400000</v>
      </c>
    </row>
    <row r="82" spans="1:4" ht="12.75">
      <c r="A82" s="73" t="s">
        <v>154</v>
      </c>
      <c r="B82" s="88">
        <v>1400000</v>
      </c>
      <c r="C82" s="88"/>
      <c r="D82" s="88">
        <v>1400000</v>
      </c>
    </row>
    <row r="83" spans="1:4" ht="12.75">
      <c r="A83" s="73" t="s">
        <v>155</v>
      </c>
      <c r="B83" s="88">
        <v>1400000</v>
      </c>
      <c r="C83" s="88"/>
      <c r="D83" s="88">
        <v>1400000</v>
      </c>
    </row>
    <row r="84" spans="1:4" ht="12.75">
      <c r="A84" s="73" t="s">
        <v>156</v>
      </c>
      <c r="B84" s="88">
        <f>SUM(B85)</f>
        <v>79000</v>
      </c>
      <c r="C84" s="88"/>
      <c r="D84" s="88">
        <v>79000</v>
      </c>
    </row>
    <row r="85" spans="1:4" ht="12.75">
      <c r="A85" s="73" t="s">
        <v>157</v>
      </c>
      <c r="B85" s="88">
        <f>SUM(B86:B90)</f>
        <v>79000</v>
      </c>
      <c r="C85" s="88"/>
      <c r="D85" s="88">
        <v>79000</v>
      </c>
    </row>
    <row r="86" spans="1:4" ht="12.75">
      <c r="A86" s="73" t="s">
        <v>158</v>
      </c>
      <c r="B86" s="88">
        <v>27000</v>
      </c>
      <c r="C86" s="88"/>
      <c r="D86" s="88">
        <v>27000</v>
      </c>
    </row>
    <row r="87" spans="1:4" ht="12.75">
      <c r="A87" s="73" t="s">
        <v>159</v>
      </c>
      <c r="B87" s="88">
        <v>14000</v>
      </c>
      <c r="C87" s="88"/>
      <c r="D87" s="88">
        <v>14000</v>
      </c>
    </row>
    <row r="88" spans="1:4" ht="12.75">
      <c r="A88" s="73" t="s">
        <v>160</v>
      </c>
      <c r="B88" s="88">
        <v>10000</v>
      </c>
      <c r="C88" s="88"/>
      <c r="D88" s="88">
        <v>10000</v>
      </c>
    </row>
    <row r="89" spans="1:4" ht="12.75">
      <c r="A89" s="73" t="s">
        <v>161</v>
      </c>
      <c r="B89" s="88">
        <v>25000</v>
      </c>
      <c r="C89" s="88"/>
      <c r="D89" s="88">
        <v>25000</v>
      </c>
    </row>
    <row r="90" spans="1:4" ht="12.75">
      <c r="A90" s="73" t="s">
        <v>210</v>
      </c>
      <c r="B90" s="88">
        <v>3000</v>
      </c>
      <c r="C90" s="88"/>
      <c r="D90" s="88">
        <v>3000</v>
      </c>
    </row>
    <row r="91" spans="1:4" ht="12.75">
      <c r="A91" s="73" t="s">
        <v>162</v>
      </c>
      <c r="B91" s="88">
        <v>230000</v>
      </c>
      <c r="C91" s="88"/>
      <c r="D91" s="88">
        <v>230000</v>
      </c>
    </row>
    <row r="92" spans="1:4" ht="12.75">
      <c r="A92" s="73" t="s">
        <v>163</v>
      </c>
      <c r="B92" s="88">
        <v>230000</v>
      </c>
      <c r="C92" s="88"/>
      <c r="D92" s="88">
        <v>230000</v>
      </c>
    </row>
    <row r="93" spans="1:4" ht="12.75">
      <c r="A93" s="73" t="s">
        <v>164</v>
      </c>
      <c r="B93" s="88">
        <v>230000</v>
      </c>
      <c r="C93" s="88"/>
      <c r="D93" s="88">
        <v>230000</v>
      </c>
    </row>
    <row r="94" spans="1:4" ht="12.75">
      <c r="A94" s="73" t="s">
        <v>86</v>
      </c>
      <c r="B94" s="88">
        <f>SUM(B95+B98)</f>
        <v>32000</v>
      </c>
      <c r="C94" s="88"/>
      <c r="D94" s="88">
        <v>32000</v>
      </c>
    </row>
    <row r="95" spans="1:4" ht="12.75">
      <c r="A95" s="73" t="s">
        <v>87</v>
      </c>
      <c r="B95" s="88">
        <v>25000</v>
      </c>
      <c r="C95" s="88"/>
      <c r="D95" s="88">
        <v>25000</v>
      </c>
    </row>
    <row r="96" spans="1:4" ht="12.75">
      <c r="A96" s="73" t="s">
        <v>165</v>
      </c>
      <c r="B96" s="88">
        <v>25000</v>
      </c>
      <c r="C96" s="88"/>
      <c r="D96" s="88">
        <v>25000</v>
      </c>
    </row>
    <row r="97" spans="1:4" ht="12.75">
      <c r="A97" s="73" t="s">
        <v>166</v>
      </c>
      <c r="B97" s="88">
        <v>25000</v>
      </c>
      <c r="C97" s="88"/>
      <c r="D97" s="88">
        <v>25000</v>
      </c>
    </row>
    <row r="98" spans="1:4" ht="12.75">
      <c r="A98" s="73" t="s">
        <v>137</v>
      </c>
      <c r="B98" s="88">
        <v>7000</v>
      </c>
      <c r="C98" s="88"/>
      <c r="D98" s="88">
        <v>7000</v>
      </c>
    </row>
    <row r="99" spans="1:4" ht="12.75">
      <c r="A99" s="73" t="s">
        <v>144</v>
      </c>
      <c r="B99" s="88">
        <v>7000</v>
      </c>
      <c r="C99" s="88"/>
      <c r="D99" s="88">
        <v>7000</v>
      </c>
    </row>
    <row r="100" spans="1:4" ht="15.75" customHeight="1">
      <c r="A100" s="73" t="s">
        <v>167</v>
      </c>
      <c r="B100" s="88">
        <v>7000</v>
      </c>
      <c r="C100" s="88"/>
      <c r="D100" s="88">
        <v>7000</v>
      </c>
    </row>
    <row r="101" spans="1:4" s="79" customFormat="1" ht="15.75" customHeight="1">
      <c r="A101" s="81"/>
      <c r="B101" s="88"/>
      <c r="C101" s="88"/>
      <c r="D101" s="88"/>
    </row>
    <row r="102" spans="1:4" ht="18.75" customHeight="1">
      <c r="A102" s="83" t="s">
        <v>168</v>
      </c>
      <c r="B102" s="85">
        <f>SUM(B103+B145+B162+B219)</f>
        <v>148100</v>
      </c>
      <c r="C102" s="85"/>
      <c r="D102" s="85">
        <v>148100</v>
      </c>
    </row>
    <row r="103" spans="1:4" ht="17.25" customHeight="1">
      <c r="A103" s="84" t="s">
        <v>169</v>
      </c>
      <c r="B103" s="86">
        <f>SUM(B104+B118+B134)</f>
        <v>64100</v>
      </c>
      <c r="C103" s="86"/>
      <c r="D103" s="86">
        <v>64100</v>
      </c>
    </row>
    <row r="104" spans="1:4" s="79" customFormat="1" ht="12.75">
      <c r="A104" s="81" t="s">
        <v>70</v>
      </c>
      <c r="B104" s="88">
        <f>SUM(B105+B108+B115)</f>
        <v>22300</v>
      </c>
      <c r="C104" s="88"/>
      <c r="D104" s="88">
        <v>22300</v>
      </c>
    </row>
    <row r="105" spans="1:4" s="79" customFormat="1" ht="12.75">
      <c r="A105" s="81" t="s">
        <v>153</v>
      </c>
      <c r="B105" s="88">
        <v>17600</v>
      </c>
      <c r="C105" s="88"/>
      <c r="D105" s="88">
        <v>17600</v>
      </c>
    </row>
    <row r="106" spans="1:4" s="79" customFormat="1" ht="12.75">
      <c r="A106" s="81" t="s">
        <v>154</v>
      </c>
      <c r="B106" s="88">
        <v>17600</v>
      </c>
      <c r="C106" s="88"/>
      <c r="D106" s="88">
        <v>17600</v>
      </c>
    </row>
    <row r="107" spans="1:4" s="79" customFormat="1" ht="12.75">
      <c r="A107" s="81" t="s">
        <v>155</v>
      </c>
      <c r="B107" s="88">
        <v>17600</v>
      </c>
      <c r="C107" s="88"/>
      <c r="D107" s="88">
        <v>17600</v>
      </c>
    </row>
    <row r="108" spans="1:4" s="79" customFormat="1" ht="12.75">
      <c r="A108" s="81" t="s">
        <v>156</v>
      </c>
      <c r="B108" s="88">
        <f>SUM(B109)</f>
        <v>1700</v>
      </c>
      <c r="C108" s="88"/>
      <c r="D108" s="88">
        <v>1700</v>
      </c>
    </row>
    <row r="109" spans="1:4" s="79" customFormat="1" ht="12.75">
      <c r="A109" s="81" t="s">
        <v>157</v>
      </c>
      <c r="B109" s="88">
        <f>SUM(B110:B114)</f>
        <v>1700</v>
      </c>
      <c r="C109" s="88"/>
      <c r="D109" s="88">
        <v>1700</v>
      </c>
    </row>
    <row r="110" spans="1:4" s="79" customFormat="1" ht="12.75">
      <c r="A110" s="81" t="s">
        <v>158</v>
      </c>
      <c r="B110" s="88">
        <v>600</v>
      </c>
      <c r="C110" s="88"/>
      <c r="D110" s="88">
        <v>600</v>
      </c>
    </row>
    <row r="111" spans="1:4" s="79" customFormat="1" ht="12.75">
      <c r="A111" s="81" t="s">
        <v>159</v>
      </c>
      <c r="B111" s="88">
        <v>300</v>
      </c>
      <c r="C111" s="88"/>
      <c r="D111" s="88">
        <v>300</v>
      </c>
    </row>
    <row r="112" spans="1:4" s="79" customFormat="1" ht="12.75">
      <c r="A112" s="81" t="s">
        <v>160</v>
      </c>
      <c r="B112" s="88">
        <v>500</v>
      </c>
      <c r="C112" s="88"/>
      <c r="D112" s="88">
        <v>500</v>
      </c>
    </row>
    <row r="113" spans="1:5" s="79" customFormat="1" ht="12.75">
      <c r="A113" s="81" t="s">
        <v>161</v>
      </c>
      <c r="B113" s="88">
        <v>300</v>
      </c>
      <c r="C113" s="88"/>
      <c r="D113" s="88">
        <v>300</v>
      </c>
    </row>
    <row r="114" spans="1:5" s="79" customFormat="1" ht="12.75">
      <c r="A114" s="81" t="s">
        <v>210</v>
      </c>
      <c r="B114" s="88">
        <v>0</v>
      </c>
      <c r="C114" s="88"/>
      <c r="D114" s="88">
        <v>0</v>
      </c>
    </row>
    <row r="115" spans="1:5" s="79" customFormat="1" ht="12.75">
      <c r="A115" s="81" t="s">
        <v>162</v>
      </c>
      <c r="B115" s="88">
        <v>3000</v>
      </c>
      <c r="C115" s="88"/>
      <c r="D115" s="88">
        <v>3000</v>
      </c>
    </row>
    <row r="116" spans="1:5" s="79" customFormat="1" ht="12.75">
      <c r="A116" s="81" t="s">
        <v>163</v>
      </c>
      <c r="B116" s="88">
        <v>3000</v>
      </c>
      <c r="C116" s="88"/>
      <c r="D116" s="88">
        <v>3000</v>
      </c>
    </row>
    <row r="117" spans="1:5" s="79" customFormat="1" ht="12.75">
      <c r="A117" s="81" t="s">
        <v>164</v>
      </c>
      <c r="B117" s="88">
        <v>3000</v>
      </c>
      <c r="C117" s="88"/>
      <c r="D117" s="88">
        <v>3000</v>
      </c>
    </row>
    <row r="118" spans="1:5" ht="12.75">
      <c r="A118" s="73" t="s">
        <v>86</v>
      </c>
      <c r="B118" s="88">
        <f>SUM(B129+B122+B119)</f>
        <v>39600</v>
      </c>
      <c r="C118" s="88"/>
      <c r="D118" s="88">
        <v>39600</v>
      </c>
    </row>
    <row r="119" spans="1:5" s="79" customFormat="1" ht="12.75">
      <c r="A119" s="81" t="s">
        <v>87</v>
      </c>
      <c r="B119" s="88">
        <v>600</v>
      </c>
      <c r="C119" s="88"/>
      <c r="D119" s="88">
        <v>600</v>
      </c>
    </row>
    <row r="120" spans="1:5" s="79" customFormat="1" ht="12.75">
      <c r="A120" s="81" t="s">
        <v>165</v>
      </c>
      <c r="B120" s="88">
        <v>600</v>
      </c>
      <c r="C120" s="88"/>
      <c r="D120" s="88">
        <v>600</v>
      </c>
    </row>
    <row r="121" spans="1:5" s="79" customFormat="1" ht="12.75">
      <c r="A121" s="81" t="s">
        <v>166</v>
      </c>
      <c r="B121" s="88">
        <v>600</v>
      </c>
      <c r="C121" s="88"/>
      <c r="D121" s="88">
        <v>600</v>
      </c>
    </row>
    <row r="122" spans="1:5" ht="12.75">
      <c r="A122" s="73" t="s">
        <v>94</v>
      </c>
      <c r="B122" s="88">
        <f>SUM(B125+B123)</f>
        <v>32000</v>
      </c>
      <c r="C122" s="88"/>
      <c r="D122" s="88">
        <v>32000</v>
      </c>
    </row>
    <row r="123" spans="1:5" ht="12.75">
      <c r="A123" s="73" t="s">
        <v>95</v>
      </c>
      <c r="B123" s="88">
        <v>0</v>
      </c>
      <c r="C123" s="88"/>
      <c r="D123" s="88">
        <v>0</v>
      </c>
    </row>
    <row r="124" spans="1:5" ht="12.75">
      <c r="A124" s="73" t="s">
        <v>100</v>
      </c>
      <c r="B124" s="88">
        <v>0</v>
      </c>
      <c r="C124" s="88"/>
      <c r="D124" s="88">
        <v>0</v>
      </c>
    </row>
    <row r="125" spans="1:5" ht="12.75">
      <c r="A125" s="73" t="s">
        <v>103</v>
      </c>
      <c r="B125" s="88">
        <v>32000</v>
      </c>
      <c r="C125" s="88"/>
      <c r="D125" s="88">
        <v>32000</v>
      </c>
    </row>
    <row r="126" spans="1:5" ht="12.75">
      <c r="A126" s="73" t="s">
        <v>170</v>
      </c>
      <c r="B126" s="88">
        <v>32000</v>
      </c>
      <c r="C126" s="88"/>
      <c r="D126" s="88">
        <v>32000</v>
      </c>
      <c r="E126" s="74">
        <v>6000</v>
      </c>
    </row>
    <row r="127" spans="1:5" s="79" customFormat="1" ht="12.75">
      <c r="A127" s="81" t="s">
        <v>106</v>
      </c>
      <c r="B127" s="88">
        <v>0</v>
      </c>
      <c r="C127" s="88"/>
      <c r="D127" s="88">
        <v>0</v>
      </c>
    </row>
    <row r="128" spans="1:5" s="79" customFormat="1" ht="12.75">
      <c r="A128" s="81" t="s">
        <v>107</v>
      </c>
      <c r="B128" s="88">
        <v>0</v>
      </c>
      <c r="C128" s="88"/>
      <c r="D128" s="88">
        <v>0</v>
      </c>
    </row>
    <row r="129" spans="1:5" ht="12.75">
      <c r="A129" s="73" t="s">
        <v>110</v>
      </c>
      <c r="B129" s="88">
        <v>7000</v>
      </c>
      <c r="C129" s="88"/>
      <c r="D129" s="88">
        <v>7000</v>
      </c>
    </row>
    <row r="130" spans="1:5" ht="12.75">
      <c r="A130" s="73" t="s">
        <v>114</v>
      </c>
      <c r="B130" s="88">
        <v>7000</v>
      </c>
      <c r="C130" s="88"/>
      <c r="D130" s="88">
        <v>7000</v>
      </c>
    </row>
    <row r="131" spans="1:5" ht="12.75">
      <c r="A131" s="73" t="s">
        <v>116</v>
      </c>
      <c r="B131" s="88">
        <v>7000</v>
      </c>
      <c r="C131" s="88"/>
      <c r="D131" s="88">
        <v>7000</v>
      </c>
      <c r="E131" s="74">
        <v>3000</v>
      </c>
    </row>
    <row r="132" spans="1:5" s="79" customFormat="1" ht="12.75">
      <c r="A132" s="81" t="s">
        <v>133</v>
      </c>
      <c r="B132" s="88">
        <v>0</v>
      </c>
      <c r="C132" s="88"/>
      <c r="D132" s="88">
        <v>0</v>
      </c>
    </row>
    <row r="133" spans="1:5" s="79" customFormat="1" ht="12.75">
      <c r="A133" s="81" t="s">
        <v>135</v>
      </c>
      <c r="B133" s="88">
        <v>0</v>
      </c>
      <c r="C133" s="88"/>
      <c r="D133" s="88">
        <v>0</v>
      </c>
      <c r="E133" s="79">
        <v>10000</v>
      </c>
    </row>
    <row r="134" spans="1:5" ht="12.75">
      <c r="A134" s="73" t="s">
        <v>171</v>
      </c>
      <c r="B134" s="88">
        <v>2200</v>
      </c>
      <c r="C134" s="88"/>
      <c r="D134" s="88">
        <v>2200</v>
      </c>
    </row>
    <row r="135" spans="1:5" ht="12.75">
      <c r="A135" s="73" t="s">
        <v>172</v>
      </c>
      <c r="B135" s="88">
        <v>2200</v>
      </c>
      <c r="C135" s="88"/>
      <c r="D135" s="88">
        <v>2200</v>
      </c>
    </row>
    <row r="136" spans="1:5" ht="12.75">
      <c r="A136" s="73" t="s">
        <v>180</v>
      </c>
      <c r="B136" s="88">
        <v>0</v>
      </c>
      <c r="C136" s="88"/>
      <c r="D136" s="88">
        <v>0</v>
      </c>
    </row>
    <row r="137" spans="1:5" ht="12.75">
      <c r="A137" s="73" t="s">
        <v>181</v>
      </c>
      <c r="B137" s="88">
        <v>0</v>
      </c>
      <c r="C137" s="88"/>
      <c r="D137" s="88">
        <v>0</v>
      </c>
    </row>
    <row r="138" spans="1:5" ht="12.75">
      <c r="A138" s="73" t="s">
        <v>173</v>
      </c>
      <c r="B138" s="88">
        <v>2200</v>
      </c>
      <c r="C138" s="88"/>
      <c r="D138" s="88">
        <v>2200</v>
      </c>
    </row>
    <row r="139" spans="1:5" ht="12.75">
      <c r="A139" s="73" t="s">
        <v>174</v>
      </c>
      <c r="B139" s="88">
        <v>2200</v>
      </c>
      <c r="C139" s="88"/>
      <c r="D139" s="88">
        <v>2200</v>
      </c>
    </row>
    <row r="140" spans="1:5" s="79" customFormat="1" ht="12.75">
      <c r="A140" s="81" t="s">
        <v>177</v>
      </c>
      <c r="B140" s="88">
        <v>0</v>
      </c>
      <c r="C140" s="88"/>
      <c r="D140" s="88">
        <v>0</v>
      </c>
    </row>
    <row r="141" spans="1:5" s="79" customFormat="1" ht="12.75">
      <c r="A141" s="81" t="s">
        <v>178</v>
      </c>
      <c r="B141" s="88">
        <v>0</v>
      </c>
      <c r="C141" s="88"/>
      <c r="D141" s="88">
        <v>0</v>
      </c>
    </row>
    <row r="142" spans="1:5" s="79" customFormat="1" ht="12.75">
      <c r="A142" s="81" t="s">
        <v>243</v>
      </c>
      <c r="B142" s="88">
        <v>0</v>
      </c>
      <c r="C142" s="88"/>
      <c r="D142" s="88">
        <v>0</v>
      </c>
    </row>
    <row r="143" spans="1:5" s="79" customFormat="1" ht="12.75">
      <c r="A143" s="127" t="s">
        <v>187</v>
      </c>
      <c r="B143" s="88">
        <v>0</v>
      </c>
      <c r="C143" s="88"/>
      <c r="D143" s="88">
        <v>0</v>
      </c>
    </row>
    <row r="144" spans="1:5" s="79" customFormat="1" ht="12.75">
      <c r="A144" s="81" t="s">
        <v>244</v>
      </c>
      <c r="B144" s="88">
        <v>0</v>
      </c>
      <c r="C144" s="88"/>
      <c r="D144" s="88">
        <v>0</v>
      </c>
    </row>
    <row r="145" spans="1:4" ht="21.75" customHeight="1">
      <c r="A145" s="84" t="s">
        <v>228</v>
      </c>
      <c r="B145" s="86">
        <v>0</v>
      </c>
      <c r="C145" s="86"/>
      <c r="D145" s="86">
        <v>0</v>
      </c>
    </row>
    <row r="146" spans="1:4" ht="12.75">
      <c r="A146" s="73" t="s">
        <v>86</v>
      </c>
      <c r="B146" s="88">
        <v>0</v>
      </c>
      <c r="C146" s="88"/>
      <c r="D146" s="88">
        <v>0</v>
      </c>
    </row>
    <row r="147" spans="1:4" ht="12.75">
      <c r="A147" s="73" t="s">
        <v>87</v>
      </c>
      <c r="B147" s="88">
        <v>0</v>
      </c>
      <c r="C147" s="88"/>
      <c r="D147" s="88">
        <v>0</v>
      </c>
    </row>
    <row r="148" spans="1:4" ht="12.75">
      <c r="A148" s="73" t="s">
        <v>88</v>
      </c>
      <c r="B148" s="88">
        <v>0</v>
      </c>
      <c r="C148" s="88"/>
      <c r="D148" s="88">
        <v>0</v>
      </c>
    </row>
    <row r="149" spans="1:4" ht="12.75">
      <c r="A149" s="73" t="s">
        <v>212</v>
      </c>
      <c r="B149" s="88">
        <v>0</v>
      </c>
      <c r="C149" s="88"/>
      <c r="D149" s="88">
        <v>0</v>
      </c>
    </row>
    <row r="150" spans="1:4" ht="12.75">
      <c r="A150" s="73" t="s">
        <v>213</v>
      </c>
      <c r="B150" s="88">
        <v>0</v>
      </c>
      <c r="C150" s="88"/>
      <c r="D150" s="88">
        <v>0</v>
      </c>
    </row>
    <row r="151" spans="1:4" ht="12.75">
      <c r="A151" s="73" t="s">
        <v>94</v>
      </c>
      <c r="B151" s="88">
        <v>0</v>
      </c>
      <c r="C151" s="88"/>
      <c r="D151" s="88">
        <v>0</v>
      </c>
    </row>
    <row r="152" spans="1:4" ht="12.75">
      <c r="A152" s="73" t="s">
        <v>95</v>
      </c>
      <c r="B152" s="88">
        <v>0</v>
      </c>
      <c r="C152" s="88"/>
      <c r="D152" s="88">
        <v>0</v>
      </c>
    </row>
    <row r="153" spans="1:4" ht="12.75">
      <c r="A153" s="73" t="s">
        <v>96</v>
      </c>
      <c r="B153" s="88">
        <v>0</v>
      </c>
      <c r="C153" s="88"/>
      <c r="D153" s="88">
        <v>0</v>
      </c>
    </row>
    <row r="154" spans="1:4" ht="12.75">
      <c r="A154" s="73" t="s">
        <v>110</v>
      </c>
      <c r="B154" s="88">
        <v>0</v>
      </c>
      <c r="C154" s="88"/>
      <c r="D154" s="88">
        <v>0</v>
      </c>
    </row>
    <row r="155" spans="1:4" ht="12.75">
      <c r="A155" s="73" t="s">
        <v>133</v>
      </c>
      <c r="B155" s="88">
        <v>0</v>
      </c>
      <c r="C155" s="88"/>
      <c r="D155" s="88">
        <v>0</v>
      </c>
    </row>
    <row r="156" spans="1:4" ht="12.75">
      <c r="A156" s="73" t="s">
        <v>134</v>
      </c>
      <c r="B156" s="88">
        <v>0</v>
      </c>
      <c r="C156" s="88"/>
      <c r="D156" s="88">
        <v>0</v>
      </c>
    </row>
    <row r="157" spans="1:4" ht="15">
      <c r="A157" s="84" t="s">
        <v>176</v>
      </c>
      <c r="B157" s="89"/>
      <c r="C157" s="89"/>
      <c r="D157" s="89"/>
    </row>
    <row r="158" spans="1:4" ht="12.75">
      <c r="A158" s="73" t="s">
        <v>86</v>
      </c>
      <c r="B158" s="88">
        <v>0</v>
      </c>
      <c r="C158" s="88"/>
      <c r="D158" s="88">
        <v>0</v>
      </c>
    </row>
    <row r="159" spans="1:4" ht="12.75">
      <c r="A159" s="73" t="s">
        <v>94</v>
      </c>
      <c r="B159" s="88">
        <v>0</v>
      </c>
      <c r="C159" s="88"/>
      <c r="D159" s="88">
        <v>0</v>
      </c>
    </row>
    <row r="160" spans="1:4" ht="12.75">
      <c r="A160" s="73" t="s">
        <v>101</v>
      </c>
      <c r="B160" s="88">
        <v>0</v>
      </c>
      <c r="C160" s="88"/>
      <c r="D160" s="88">
        <v>0</v>
      </c>
    </row>
    <row r="161" spans="1:4" ht="12.75">
      <c r="A161" s="73" t="s">
        <v>179</v>
      </c>
      <c r="B161" s="88">
        <v>0</v>
      </c>
      <c r="C161" s="88"/>
      <c r="D161" s="88">
        <v>0</v>
      </c>
    </row>
    <row r="162" spans="1:4" ht="18.75" customHeight="1">
      <c r="A162" s="84" t="s">
        <v>211</v>
      </c>
      <c r="B162" s="86">
        <f>B170</f>
        <v>84000</v>
      </c>
      <c r="C162" s="86"/>
      <c r="D162" s="86">
        <v>84000</v>
      </c>
    </row>
    <row r="163" spans="1:4" ht="12.75">
      <c r="A163" s="73" t="s">
        <v>70</v>
      </c>
      <c r="B163" s="88">
        <v>0</v>
      </c>
      <c r="C163" s="88"/>
      <c r="D163" s="88">
        <v>0</v>
      </c>
    </row>
    <row r="164" spans="1:4" ht="12.75">
      <c r="A164" s="73" t="s">
        <v>153</v>
      </c>
      <c r="B164" s="88">
        <v>0</v>
      </c>
      <c r="C164" s="88"/>
      <c r="D164" s="88">
        <v>0</v>
      </c>
    </row>
    <row r="165" spans="1:4" ht="12.75">
      <c r="A165" s="73" t="s">
        <v>154</v>
      </c>
      <c r="B165" s="88">
        <v>0</v>
      </c>
      <c r="C165" s="88"/>
      <c r="D165" s="88">
        <v>0</v>
      </c>
    </row>
    <row r="166" spans="1:4" ht="12.75">
      <c r="A166" s="73" t="s">
        <v>155</v>
      </c>
      <c r="B166" s="88">
        <v>0</v>
      </c>
      <c r="C166" s="88"/>
      <c r="D166" s="88">
        <v>0</v>
      </c>
    </row>
    <row r="167" spans="1:4" ht="12.75">
      <c r="A167" s="73" t="s">
        <v>162</v>
      </c>
      <c r="B167" s="88">
        <v>0</v>
      </c>
      <c r="C167" s="88"/>
      <c r="D167" s="88">
        <v>0</v>
      </c>
    </row>
    <row r="168" spans="1:4" ht="12.75">
      <c r="A168" s="73" t="s">
        <v>163</v>
      </c>
      <c r="B168" s="88">
        <v>0</v>
      </c>
      <c r="C168" s="88"/>
      <c r="D168" s="88">
        <v>0</v>
      </c>
    </row>
    <row r="169" spans="1:4" ht="12.75">
      <c r="A169" s="73" t="s">
        <v>164</v>
      </c>
      <c r="B169" s="88">
        <v>0</v>
      </c>
      <c r="C169" s="88"/>
      <c r="D169" s="88">
        <v>0</v>
      </c>
    </row>
    <row r="170" spans="1:4" ht="12.75">
      <c r="A170" s="73" t="s">
        <v>86</v>
      </c>
      <c r="B170" s="88">
        <f>B178</f>
        <v>84000</v>
      </c>
      <c r="C170" s="88"/>
      <c r="D170" s="88">
        <v>84000</v>
      </c>
    </row>
    <row r="171" spans="1:4" ht="12.75">
      <c r="A171" s="73" t="s">
        <v>87</v>
      </c>
      <c r="B171" s="88">
        <v>0</v>
      </c>
      <c r="C171" s="88"/>
      <c r="D171" s="88">
        <v>0</v>
      </c>
    </row>
    <row r="172" spans="1:4" ht="12.75">
      <c r="A172" s="73" t="s">
        <v>88</v>
      </c>
      <c r="B172" s="88">
        <v>0</v>
      </c>
      <c r="C172" s="88"/>
      <c r="D172" s="88">
        <v>0</v>
      </c>
    </row>
    <row r="173" spans="1:4" ht="12.75">
      <c r="A173" s="73" t="s">
        <v>89</v>
      </c>
      <c r="B173" s="88">
        <v>0</v>
      </c>
      <c r="C173" s="88"/>
      <c r="D173" s="88">
        <v>0</v>
      </c>
    </row>
    <row r="174" spans="1:4" ht="12.75">
      <c r="A174" s="73" t="s">
        <v>212</v>
      </c>
      <c r="B174" s="88">
        <v>0</v>
      </c>
      <c r="C174" s="88"/>
      <c r="D174" s="88">
        <v>0</v>
      </c>
    </row>
    <row r="175" spans="1:4" ht="12.75">
      <c r="A175" s="73" t="s">
        <v>213</v>
      </c>
      <c r="B175" s="88">
        <v>0</v>
      </c>
      <c r="C175" s="88"/>
      <c r="D175" s="88">
        <v>0</v>
      </c>
    </row>
    <row r="176" spans="1:4" ht="12.75">
      <c r="A176" s="73" t="s">
        <v>91</v>
      </c>
      <c r="B176" s="88">
        <v>0</v>
      </c>
      <c r="C176" s="88"/>
      <c r="D176" s="88">
        <v>0</v>
      </c>
    </row>
    <row r="177" spans="1:4" ht="12.75">
      <c r="A177" s="73" t="s">
        <v>214</v>
      </c>
      <c r="B177" s="88">
        <v>0</v>
      </c>
      <c r="C177" s="88"/>
      <c r="D177" s="88">
        <v>0</v>
      </c>
    </row>
    <row r="178" spans="1:4" ht="12.75">
      <c r="A178" s="73" t="s">
        <v>94</v>
      </c>
      <c r="B178" s="88">
        <f>SUM(B179+B185)</f>
        <v>84000</v>
      </c>
      <c r="C178" s="88"/>
      <c r="D178" s="88">
        <v>84000</v>
      </c>
    </row>
    <row r="179" spans="1:4" ht="12.75">
      <c r="A179" s="73" t="s">
        <v>95</v>
      </c>
      <c r="B179" s="88">
        <v>4000</v>
      </c>
      <c r="C179" s="88"/>
      <c r="D179" s="88">
        <v>4000</v>
      </c>
    </row>
    <row r="180" spans="1:4" ht="12.75">
      <c r="A180" s="73" t="s">
        <v>96</v>
      </c>
      <c r="B180" s="88">
        <v>1000</v>
      </c>
      <c r="C180" s="88"/>
      <c r="D180" s="88">
        <v>1000</v>
      </c>
    </row>
    <row r="181" spans="1:4" ht="12.75">
      <c r="A181" s="73" t="s">
        <v>97</v>
      </c>
      <c r="B181" s="88">
        <v>0</v>
      </c>
      <c r="C181" s="88"/>
      <c r="D181" s="88">
        <v>0</v>
      </c>
    </row>
    <row r="182" spans="1:4" ht="12.75">
      <c r="A182" s="73" t="s">
        <v>98</v>
      </c>
      <c r="B182" s="88">
        <v>1500</v>
      </c>
      <c r="C182" s="88"/>
      <c r="D182" s="88">
        <v>1500</v>
      </c>
    </row>
    <row r="183" spans="1:4" ht="12.75">
      <c r="A183" s="73" t="s">
        <v>99</v>
      </c>
      <c r="B183" s="88">
        <v>1500</v>
      </c>
      <c r="C183" s="88"/>
      <c r="D183" s="88">
        <v>1500</v>
      </c>
    </row>
    <row r="184" spans="1:4" ht="12.75">
      <c r="A184" s="73" t="s">
        <v>100</v>
      </c>
      <c r="B184" s="88">
        <v>0</v>
      </c>
      <c r="C184" s="88"/>
      <c r="D184" s="88">
        <v>0</v>
      </c>
    </row>
    <row r="185" spans="1:4" ht="12.75">
      <c r="A185" s="73" t="s">
        <v>101</v>
      </c>
      <c r="B185" s="88">
        <v>80000</v>
      </c>
      <c r="C185" s="88"/>
      <c r="D185" s="88">
        <v>80000</v>
      </c>
    </row>
    <row r="186" spans="1:4" ht="12.75">
      <c r="A186" s="73" t="s">
        <v>179</v>
      </c>
      <c r="B186" s="88">
        <v>80000</v>
      </c>
      <c r="C186" s="88"/>
      <c r="D186" s="88">
        <v>80000</v>
      </c>
    </row>
    <row r="187" spans="1:4" ht="12.75">
      <c r="A187" s="73" t="s">
        <v>104</v>
      </c>
      <c r="B187" s="88">
        <v>0</v>
      </c>
      <c r="C187" s="88"/>
      <c r="D187" s="88">
        <v>0</v>
      </c>
    </row>
    <row r="188" spans="1:4" ht="13.5" customHeight="1">
      <c r="A188" s="73" t="s">
        <v>105</v>
      </c>
      <c r="B188" s="88">
        <v>0</v>
      </c>
      <c r="C188" s="88"/>
      <c r="D188" s="88">
        <v>0</v>
      </c>
    </row>
    <row r="189" spans="1:4" ht="12.75">
      <c r="A189" s="73" t="s">
        <v>110</v>
      </c>
      <c r="B189" s="88">
        <v>0</v>
      </c>
      <c r="C189" s="88"/>
      <c r="D189" s="88">
        <v>0</v>
      </c>
    </row>
    <row r="190" spans="1:4" ht="12.75">
      <c r="A190" s="73" t="s">
        <v>114</v>
      </c>
      <c r="B190" s="88">
        <v>0</v>
      </c>
      <c r="C190" s="88"/>
      <c r="D190" s="88">
        <v>0</v>
      </c>
    </row>
    <row r="191" spans="1:4" ht="12.75">
      <c r="A191" s="73" t="s">
        <v>115</v>
      </c>
      <c r="B191" s="88">
        <v>0</v>
      </c>
      <c r="C191" s="88"/>
      <c r="D191" s="88">
        <v>0</v>
      </c>
    </row>
    <row r="192" spans="1:4" ht="12.75">
      <c r="A192" s="73" t="s">
        <v>133</v>
      </c>
      <c r="B192" s="88">
        <v>0</v>
      </c>
      <c r="C192" s="88"/>
      <c r="D192" s="88">
        <v>0</v>
      </c>
    </row>
    <row r="193" spans="1:4" ht="12.75">
      <c r="A193" s="73" t="s">
        <v>134</v>
      </c>
      <c r="B193" s="88">
        <v>0</v>
      </c>
      <c r="C193" s="88"/>
      <c r="D193" s="88">
        <v>0</v>
      </c>
    </row>
    <row r="194" spans="1:4" ht="12.75">
      <c r="A194" s="73" t="s">
        <v>136</v>
      </c>
      <c r="B194" s="88">
        <v>0</v>
      </c>
      <c r="C194" s="88"/>
      <c r="D194" s="88">
        <v>0</v>
      </c>
    </row>
    <row r="195" spans="1:4" ht="12.75">
      <c r="A195" s="73" t="s">
        <v>137</v>
      </c>
      <c r="B195" s="88">
        <v>0</v>
      </c>
      <c r="C195" s="88"/>
      <c r="D195" s="88">
        <v>0</v>
      </c>
    </row>
    <row r="196" spans="1:4" ht="12.75">
      <c r="A196" s="73" t="s">
        <v>140</v>
      </c>
      <c r="B196" s="88">
        <v>0</v>
      </c>
      <c r="C196" s="88"/>
      <c r="D196" s="88">
        <v>0</v>
      </c>
    </row>
    <row r="197" spans="1:4" ht="12.75">
      <c r="A197" s="73" t="s">
        <v>141</v>
      </c>
      <c r="B197" s="88">
        <v>0</v>
      </c>
      <c r="C197" s="88"/>
      <c r="D197" s="88">
        <v>0</v>
      </c>
    </row>
    <row r="198" spans="1:4" ht="12.75">
      <c r="A198" s="73" t="s">
        <v>144</v>
      </c>
      <c r="B198" s="88">
        <v>0</v>
      </c>
      <c r="C198" s="88"/>
      <c r="D198" s="88">
        <v>0</v>
      </c>
    </row>
    <row r="199" spans="1:4" ht="12.75">
      <c r="A199" s="73" t="s">
        <v>145</v>
      </c>
      <c r="B199" s="88">
        <v>0</v>
      </c>
      <c r="C199" s="88"/>
      <c r="D199" s="88">
        <v>0</v>
      </c>
    </row>
    <row r="200" spans="1:4" ht="12.75">
      <c r="A200" s="73" t="s">
        <v>146</v>
      </c>
      <c r="B200" s="88">
        <v>0</v>
      </c>
      <c r="C200" s="88"/>
      <c r="D200" s="88">
        <v>0</v>
      </c>
    </row>
    <row r="201" spans="1:4" ht="12.75">
      <c r="A201" s="73" t="s">
        <v>147</v>
      </c>
      <c r="B201" s="88">
        <v>0</v>
      </c>
      <c r="C201" s="88"/>
      <c r="D201" s="88">
        <v>0</v>
      </c>
    </row>
    <row r="202" spans="1:4" ht="12.75">
      <c r="A202" s="73" t="s">
        <v>171</v>
      </c>
      <c r="B202" s="88">
        <v>0</v>
      </c>
      <c r="C202" s="88"/>
      <c r="D202" s="88">
        <v>0</v>
      </c>
    </row>
    <row r="203" spans="1:4" ht="12.75">
      <c r="A203" s="73" t="s">
        <v>172</v>
      </c>
      <c r="B203" s="88">
        <v>0</v>
      </c>
      <c r="C203" s="88"/>
      <c r="D203" s="88">
        <v>0</v>
      </c>
    </row>
    <row r="204" spans="1:4" ht="12.75">
      <c r="A204" s="73" t="s">
        <v>173</v>
      </c>
      <c r="B204" s="88">
        <v>0</v>
      </c>
      <c r="C204" s="88"/>
      <c r="D204" s="88">
        <v>0</v>
      </c>
    </row>
    <row r="205" spans="1:4" ht="12.75">
      <c r="A205" s="73" t="s">
        <v>174</v>
      </c>
      <c r="B205" s="88">
        <v>0</v>
      </c>
      <c r="C205" s="88"/>
      <c r="D205" s="88">
        <v>0</v>
      </c>
    </row>
    <row r="206" spans="1:4" ht="12.75">
      <c r="A206" s="73" t="s">
        <v>215</v>
      </c>
      <c r="B206" s="88">
        <v>0</v>
      </c>
      <c r="C206" s="88"/>
      <c r="D206" s="88">
        <v>0</v>
      </c>
    </row>
    <row r="207" spans="1:4" ht="12.75">
      <c r="A207" s="73" t="s">
        <v>175</v>
      </c>
      <c r="B207" s="88">
        <v>0</v>
      </c>
      <c r="C207" s="88"/>
      <c r="D207" s="88">
        <v>0</v>
      </c>
    </row>
    <row r="208" spans="1:4" ht="12.75">
      <c r="A208" s="73" t="s">
        <v>182</v>
      </c>
      <c r="B208" s="88">
        <v>0</v>
      </c>
      <c r="C208" s="88"/>
      <c r="D208" s="88">
        <v>0</v>
      </c>
    </row>
    <row r="209" spans="1:4" ht="12.75">
      <c r="A209" s="73" t="s">
        <v>183</v>
      </c>
      <c r="B209" s="88">
        <v>0</v>
      </c>
      <c r="C209" s="88"/>
      <c r="D209" s="88">
        <v>0</v>
      </c>
    </row>
    <row r="210" spans="1:4" ht="12.75">
      <c r="A210" s="73" t="s">
        <v>184</v>
      </c>
      <c r="B210" s="88">
        <v>0</v>
      </c>
      <c r="C210" s="88"/>
      <c r="D210" s="88">
        <v>0</v>
      </c>
    </row>
    <row r="211" spans="1:4" ht="12.75">
      <c r="A211" s="73" t="s">
        <v>185</v>
      </c>
      <c r="B211" s="88">
        <v>0</v>
      </c>
      <c r="C211" s="88"/>
      <c r="D211" s="88">
        <v>0</v>
      </c>
    </row>
    <row r="212" spans="1:4" ht="12.75">
      <c r="A212" s="73" t="s">
        <v>177</v>
      </c>
      <c r="B212" s="88">
        <v>0</v>
      </c>
      <c r="C212" s="88"/>
      <c r="D212" s="88">
        <v>0</v>
      </c>
    </row>
    <row r="213" spans="1:4" ht="12.75">
      <c r="A213" s="73" t="s">
        <v>178</v>
      </c>
      <c r="B213" s="88">
        <v>0</v>
      </c>
      <c r="C213" s="88"/>
      <c r="D213" s="88">
        <v>0</v>
      </c>
    </row>
    <row r="214" spans="1:4" ht="12.75">
      <c r="A214" s="73" t="s">
        <v>216</v>
      </c>
      <c r="B214" s="88">
        <v>0</v>
      </c>
      <c r="C214" s="88"/>
      <c r="D214" s="88">
        <v>0</v>
      </c>
    </row>
    <row r="215" spans="1:4" ht="12.75">
      <c r="A215" s="73" t="s">
        <v>217</v>
      </c>
      <c r="B215" s="88">
        <v>0</v>
      </c>
      <c r="C215" s="88"/>
      <c r="D215" s="88">
        <v>0</v>
      </c>
    </row>
    <row r="216" spans="1:4" ht="12.75">
      <c r="A216" s="73" t="s">
        <v>189</v>
      </c>
      <c r="B216" s="88">
        <v>0</v>
      </c>
      <c r="C216" s="88"/>
      <c r="D216" s="88">
        <v>0</v>
      </c>
    </row>
    <row r="217" spans="1:4" ht="12.75">
      <c r="A217" s="73" t="s">
        <v>190</v>
      </c>
      <c r="B217" s="88">
        <v>0</v>
      </c>
      <c r="C217" s="88"/>
      <c r="D217" s="88">
        <v>0</v>
      </c>
    </row>
    <row r="218" spans="1:4" ht="12.75">
      <c r="A218" s="73" t="s">
        <v>191</v>
      </c>
      <c r="B218" s="88">
        <v>0</v>
      </c>
      <c r="C218" s="88"/>
      <c r="D218" s="88">
        <v>0</v>
      </c>
    </row>
    <row r="219" spans="1:4" ht="18.75" customHeight="1">
      <c r="A219" s="84" t="s">
        <v>218</v>
      </c>
      <c r="B219" s="86">
        <v>0</v>
      </c>
      <c r="C219" s="86"/>
      <c r="D219" s="86">
        <v>0</v>
      </c>
    </row>
    <row r="220" spans="1:4" ht="12.75">
      <c r="A220" s="73" t="s">
        <v>86</v>
      </c>
      <c r="B220" s="88">
        <v>0</v>
      </c>
      <c r="C220" s="88"/>
      <c r="D220" s="88">
        <v>0</v>
      </c>
    </row>
    <row r="221" spans="1:4" ht="12.75">
      <c r="A221" s="73" t="s">
        <v>94</v>
      </c>
      <c r="B221" s="88">
        <v>0</v>
      </c>
      <c r="C221" s="88"/>
      <c r="D221" s="88">
        <v>0</v>
      </c>
    </row>
    <row r="222" spans="1:4" ht="12.75">
      <c r="A222" s="73" t="s">
        <v>95</v>
      </c>
      <c r="B222" s="88">
        <v>0</v>
      </c>
      <c r="C222" s="88"/>
      <c r="D222" s="88">
        <v>0</v>
      </c>
    </row>
    <row r="223" spans="1:4" ht="12.75">
      <c r="A223" s="73" t="s">
        <v>97</v>
      </c>
      <c r="B223" s="88">
        <v>0</v>
      </c>
      <c r="C223" s="88"/>
      <c r="D223" s="88">
        <v>0</v>
      </c>
    </row>
    <row r="224" spans="1:4" ht="12.75">
      <c r="A224" s="73" t="s">
        <v>100</v>
      </c>
      <c r="B224" s="88">
        <v>0</v>
      </c>
      <c r="C224" s="88"/>
      <c r="D224" s="88">
        <v>0</v>
      </c>
    </row>
    <row r="225" spans="1:4" ht="12.75">
      <c r="A225" s="73" t="s">
        <v>101</v>
      </c>
      <c r="B225" s="88">
        <v>0</v>
      </c>
      <c r="C225" s="88"/>
      <c r="D225" s="88">
        <v>0</v>
      </c>
    </row>
    <row r="226" spans="1:4" ht="12.75">
      <c r="A226" s="73" t="s">
        <v>179</v>
      </c>
      <c r="B226" s="88">
        <v>0</v>
      </c>
      <c r="C226" s="88"/>
      <c r="D226" s="88">
        <v>0</v>
      </c>
    </row>
    <row r="227" spans="1:4" ht="12.75">
      <c r="A227" s="73" t="s">
        <v>182</v>
      </c>
      <c r="B227" s="88">
        <v>0</v>
      </c>
      <c r="C227" s="88"/>
      <c r="D227" s="88">
        <v>0</v>
      </c>
    </row>
    <row r="228" spans="1:4" ht="12.75">
      <c r="A228" s="73" t="s">
        <v>183</v>
      </c>
      <c r="B228" s="88">
        <v>0</v>
      </c>
      <c r="C228" s="88"/>
      <c r="D228" s="88">
        <v>0</v>
      </c>
    </row>
    <row r="229" spans="1:4" ht="12.75">
      <c r="A229" s="73" t="s">
        <v>184</v>
      </c>
      <c r="B229" s="88">
        <v>0</v>
      </c>
      <c r="C229" s="88"/>
      <c r="D229" s="88">
        <v>0</v>
      </c>
    </row>
    <row r="230" spans="1:4" ht="12.75">
      <c r="A230" s="73" t="s">
        <v>185</v>
      </c>
      <c r="B230" s="88">
        <v>0</v>
      </c>
      <c r="C230" s="88"/>
      <c r="D230" s="88">
        <v>0</v>
      </c>
    </row>
    <row r="231" spans="1:4" s="79" customFormat="1" ht="12.75">
      <c r="A231" s="81"/>
      <c r="B231" s="88"/>
      <c r="C231" s="88"/>
      <c r="D231" s="88"/>
    </row>
    <row r="232" spans="1:4" ht="23.25" customHeight="1">
      <c r="A232" s="83" t="s">
        <v>192</v>
      </c>
      <c r="B232" s="85">
        <f>SUM(B233+B266)</f>
        <v>226300</v>
      </c>
      <c r="C232" s="85"/>
      <c r="D232" s="85">
        <v>226300</v>
      </c>
    </row>
    <row r="233" spans="1:4" ht="16.5" customHeight="1">
      <c r="A233" s="84" t="s">
        <v>169</v>
      </c>
      <c r="B233" s="86">
        <f>SUM(B234+B248)</f>
        <v>168500</v>
      </c>
      <c r="C233" s="86"/>
      <c r="D233" s="86">
        <v>168500</v>
      </c>
    </row>
    <row r="234" spans="1:4" ht="12.75">
      <c r="A234" s="73" t="s">
        <v>70</v>
      </c>
      <c r="B234" s="88">
        <f>SUM(B235+B238+B245)</f>
        <v>163400</v>
      </c>
      <c r="C234" s="88"/>
      <c r="D234" s="88">
        <v>163400</v>
      </c>
    </row>
    <row r="235" spans="1:4" ht="12.75">
      <c r="A235" s="73" t="s">
        <v>153</v>
      </c>
      <c r="B235" s="88">
        <v>132000</v>
      </c>
      <c r="C235" s="88"/>
      <c r="D235" s="88">
        <v>132000</v>
      </c>
    </row>
    <row r="236" spans="1:4" ht="12.75">
      <c r="A236" s="73" t="s">
        <v>154</v>
      </c>
      <c r="B236" s="88">
        <v>132000</v>
      </c>
      <c r="C236" s="88"/>
      <c r="D236" s="88">
        <v>132000</v>
      </c>
    </row>
    <row r="237" spans="1:4" ht="12.75">
      <c r="A237" s="73" t="s">
        <v>155</v>
      </c>
      <c r="B237" s="88">
        <v>132000</v>
      </c>
      <c r="C237" s="88"/>
      <c r="D237" s="88">
        <v>132000</v>
      </c>
    </row>
    <row r="238" spans="1:4" ht="12.75">
      <c r="A238" s="73" t="s">
        <v>156</v>
      </c>
      <c r="B238" s="88">
        <f>B239</f>
        <v>7900</v>
      </c>
      <c r="C238" s="88"/>
      <c r="D238" s="88">
        <v>7900</v>
      </c>
    </row>
    <row r="239" spans="1:4" ht="12.75">
      <c r="A239" s="73" t="s">
        <v>157</v>
      </c>
      <c r="B239" s="88">
        <f>SUM(B240:B244)</f>
        <v>7900</v>
      </c>
      <c r="C239" s="88"/>
      <c r="D239" s="88">
        <v>7900</v>
      </c>
    </row>
    <row r="240" spans="1:4" ht="12.75">
      <c r="A240" s="73" t="s">
        <v>158</v>
      </c>
      <c r="B240" s="88">
        <v>2500</v>
      </c>
      <c r="C240" s="88"/>
      <c r="D240" s="88">
        <v>2500</v>
      </c>
    </row>
    <row r="241" spans="1:4" ht="12.75">
      <c r="A241" s="73" t="s">
        <v>159</v>
      </c>
      <c r="B241" s="88">
        <v>1000</v>
      </c>
      <c r="C241" s="88"/>
      <c r="D241" s="88">
        <v>1000</v>
      </c>
    </row>
    <row r="242" spans="1:4" ht="12.75">
      <c r="A242" s="73" t="s">
        <v>160</v>
      </c>
      <c r="B242" s="88">
        <v>1400</v>
      </c>
      <c r="C242" s="88"/>
      <c r="D242" s="88">
        <v>1400</v>
      </c>
    </row>
    <row r="243" spans="1:4" ht="12.75">
      <c r="A243" s="73" t="s">
        <v>161</v>
      </c>
      <c r="B243" s="88">
        <v>2500</v>
      </c>
      <c r="C243" s="88"/>
      <c r="D243" s="88">
        <v>2500</v>
      </c>
    </row>
    <row r="244" spans="1:4" ht="12.75">
      <c r="A244" s="73" t="s">
        <v>210</v>
      </c>
      <c r="B244" s="88">
        <v>500</v>
      </c>
      <c r="C244" s="88"/>
      <c r="D244" s="88">
        <v>500</v>
      </c>
    </row>
    <row r="245" spans="1:4" ht="12.75">
      <c r="A245" s="73" t="s">
        <v>162</v>
      </c>
      <c r="B245" s="88">
        <v>23500</v>
      </c>
      <c r="C245" s="88"/>
      <c r="D245" s="88">
        <v>23500</v>
      </c>
    </row>
    <row r="246" spans="1:4" ht="12.75">
      <c r="A246" s="73" t="s">
        <v>163</v>
      </c>
      <c r="B246" s="88">
        <v>23500</v>
      </c>
      <c r="C246" s="88"/>
      <c r="D246" s="88">
        <v>23500</v>
      </c>
    </row>
    <row r="247" spans="1:4" ht="12.75">
      <c r="A247" s="73" t="s">
        <v>164</v>
      </c>
      <c r="B247" s="88">
        <v>23500</v>
      </c>
      <c r="C247" s="88"/>
      <c r="D247" s="88">
        <v>23500</v>
      </c>
    </row>
    <row r="248" spans="1:4" ht="12.75">
      <c r="A248" s="73" t="s">
        <v>86</v>
      </c>
      <c r="B248" s="88">
        <f>SUM(B249+B258)</f>
        <v>5100</v>
      </c>
      <c r="C248" s="88"/>
      <c r="D248" s="88">
        <v>5100</v>
      </c>
    </row>
    <row r="249" spans="1:4" ht="12.75">
      <c r="A249" s="73" t="s">
        <v>87</v>
      </c>
      <c r="B249" s="88">
        <f>SUM(B250+B254+B256)</f>
        <v>4100</v>
      </c>
      <c r="C249" s="88"/>
      <c r="D249" s="88">
        <v>4100</v>
      </c>
    </row>
    <row r="250" spans="1:4" ht="12.75">
      <c r="A250" s="73" t="s">
        <v>88</v>
      </c>
      <c r="B250" s="88">
        <v>700</v>
      </c>
      <c r="C250" s="88"/>
      <c r="D250" s="88">
        <v>700</v>
      </c>
    </row>
    <row r="251" spans="1:4" ht="12.75">
      <c r="A251" s="73" t="s">
        <v>89</v>
      </c>
      <c r="B251" s="88">
        <v>300</v>
      </c>
      <c r="C251" s="88"/>
      <c r="D251" s="88">
        <v>300</v>
      </c>
    </row>
    <row r="252" spans="1:4" ht="12.75">
      <c r="A252" s="73" t="s">
        <v>90</v>
      </c>
      <c r="B252" s="88">
        <v>200</v>
      </c>
      <c r="C252" s="88"/>
      <c r="D252" s="88">
        <v>200</v>
      </c>
    </row>
    <row r="253" spans="1:4" ht="12.75">
      <c r="A253" s="73" t="s">
        <v>91</v>
      </c>
      <c r="B253" s="88">
        <v>200</v>
      </c>
      <c r="C253" s="88"/>
      <c r="D253" s="88">
        <v>200</v>
      </c>
    </row>
    <row r="254" spans="1:4" ht="12.75">
      <c r="A254" s="73" t="s">
        <v>165</v>
      </c>
      <c r="B254" s="88">
        <v>3000</v>
      </c>
      <c r="C254" s="88"/>
      <c r="D254" s="88">
        <v>3000</v>
      </c>
    </row>
    <row r="255" spans="1:4" ht="12.75">
      <c r="A255" s="73" t="s">
        <v>166</v>
      </c>
      <c r="B255" s="88">
        <v>3000</v>
      </c>
      <c r="C255" s="88"/>
      <c r="D255" s="88">
        <v>3000</v>
      </c>
    </row>
    <row r="256" spans="1:4" ht="12.75">
      <c r="A256" s="73" t="s">
        <v>92</v>
      </c>
      <c r="B256" s="88">
        <v>400</v>
      </c>
      <c r="C256" s="88"/>
      <c r="D256" s="88">
        <v>400</v>
      </c>
    </row>
    <row r="257" spans="1:4" ht="12.75">
      <c r="A257" s="73" t="s">
        <v>93</v>
      </c>
      <c r="B257" s="88">
        <v>400</v>
      </c>
      <c r="C257" s="88"/>
      <c r="D257" s="88">
        <v>400</v>
      </c>
    </row>
    <row r="258" spans="1:4" ht="12.75">
      <c r="A258" s="73" t="s">
        <v>110</v>
      </c>
      <c r="B258" s="88">
        <v>1000</v>
      </c>
      <c r="C258" s="88"/>
      <c r="D258" s="88">
        <v>1000</v>
      </c>
    </row>
    <row r="259" spans="1:4" ht="12.75">
      <c r="A259" s="73" t="s">
        <v>124</v>
      </c>
      <c r="B259" s="88">
        <v>1000</v>
      </c>
      <c r="C259" s="88"/>
      <c r="D259" s="88">
        <v>1000</v>
      </c>
    </row>
    <row r="260" spans="1:4" ht="12.75">
      <c r="A260" s="73" t="s">
        <v>125</v>
      </c>
      <c r="B260" s="88">
        <v>1000</v>
      </c>
      <c r="C260" s="88"/>
      <c r="D260" s="88">
        <v>1000</v>
      </c>
    </row>
    <row r="261" spans="1:4" ht="19.5" customHeight="1">
      <c r="A261" s="90" t="s">
        <v>176</v>
      </c>
      <c r="B261" s="86">
        <v>0</v>
      </c>
      <c r="C261" s="86"/>
      <c r="D261" s="86">
        <v>0</v>
      </c>
    </row>
    <row r="262" spans="1:4" ht="12.75">
      <c r="A262" s="73" t="s">
        <v>86</v>
      </c>
      <c r="B262" s="88">
        <v>0</v>
      </c>
      <c r="C262" s="88"/>
      <c r="D262" s="88">
        <v>0</v>
      </c>
    </row>
    <row r="263" spans="1:4" ht="12.75">
      <c r="A263" s="73" t="s">
        <v>94</v>
      </c>
      <c r="B263" s="88">
        <v>0</v>
      </c>
      <c r="C263" s="88"/>
      <c r="D263" s="88">
        <v>0</v>
      </c>
    </row>
    <row r="264" spans="1:4" ht="12.75">
      <c r="A264" s="73" t="s">
        <v>101</v>
      </c>
      <c r="B264" s="88">
        <v>0</v>
      </c>
      <c r="C264" s="88"/>
      <c r="D264" s="88">
        <v>0</v>
      </c>
    </row>
    <row r="265" spans="1:4" ht="12.75">
      <c r="A265" s="73" t="s">
        <v>179</v>
      </c>
      <c r="B265" s="88">
        <v>0</v>
      </c>
      <c r="C265" s="88"/>
      <c r="D265" s="88">
        <v>0</v>
      </c>
    </row>
    <row r="266" spans="1:4" ht="21.75" customHeight="1">
      <c r="A266" s="84" t="s">
        <v>211</v>
      </c>
      <c r="B266" s="86">
        <f>SUM(B267)</f>
        <v>57800</v>
      </c>
      <c r="C266" s="86"/>
      <c r="D266" s="86">
        <v>57800</v>
      </c>
    </row>
    <row r="267" spans="1:4" ht="12.75">
      <c r="A267" s="73" t="s">
        <v>86</v>
      </c>
      <c r="B267" s="88">
        <f>SUM(B268+B285+B299)</f>
        <v>57800</v>
      </c>
      <c r="C267" s="88"/>
      <c r="D267" s="88">
        <v>57800</v>
      </c>
    </row>
    <row r="268" spans="1:4" ht="12.75">
      <c r="A268" s="73" t="s">
        <v>94</v>
      </c>
      <c r="B268" s="88">
        <f>SUM(B269+B274+B279+B281+B283)</f>
        <v>51000</v>
      </c>
      <c r="C268" s="88"/>
      <c r="D268" s="88">
        <v>51000</v>
      </c>
    </row>
    <row r="269" spans="1:4" ht="12.75">
      <c r="A269" s="73" t="s">
        <v>95</v>
      </c>
      <c r="B269" s="88">
        <v>4500</v>
      </c>
      <c r="C269" s="88"/>
      <c r="D269" s="88">
        <v>4500</v>
      </c>
    </row>
    <row r="270" spans="1:4" ht="12.75">
      <c r="A270" s="73" t="s">
        <v>96</v>
      </c>
      <c r="B270" s="88">
        <v>1000</v>
      </c>
      <c r="C270" s="88"/>
      <c r="D270" s="88">
        <v>1000</v>
      </c>
    </row>
    <row r="271" spans="1:4" ht="12.75">
      <c r="A271" s="73" t="s">
        <v>98</v>
      </c>
      <c r="B271" s="88">
        <v>1500</v>
      </c>
      <c r="C271" s="88"/>
      <c r="D271" s="88">
        <v>1500</v>
      </c>
    </row>
    <row r="272" spans="1:4" ht="12.75">
      <c r="A272" s="73" t="s">
        <v>99</v>
      </c>
      <c r="B272" s="88">
        <v>1500</v>
      </c>
      <c r="C272" s="88"/>
      <c r="D272" s="88">
        <v>1500</v>
      </c>
    </row>
    <row r="273" spans="1:4" ht="12.75">
      <c r="A273" s="73" t="s">
        <v>100</v>
      </c>
      <c r="B273" s="88">
        <v>500</v>
      </c>
      <c r="C273" s="88"/>
      <c r="D273" s="88">
        <v>500</v>
      </c>
    </row>
    <row r="274" spans="1:4" ht="12.75">
      <c r="A274" s="73" t="s">
        <v>101</v>
      </c>
      <c r="B274" s="88">
        <f>SUM(B275:B276)</f>
        <v>45400</v>
      </c>
      <c r="C274" s="88"/>
      <c r="D274" s="88">
        <v>45400</v>
      </c>
    </row>
    <row r="275" spans="1:4" ht="12.75">
      <c r="A275" s="73" t="s">
        <v>179</v>
      </c>
      <c r="B275" s="88">
        <v>45000</v>
      </c>
      <c r="C275" s="88"/>
      <c r="D275" s="88">
        <v>45000</v>
      </c>
    </row>
    <row r="276" spans="1:4" ht="12.75">
      <c r="A276" s="73" t="s">
        <v>102</v>
      </c>
      <c r="B276" s="88">
        <v>400</v>
      </c>
      <c r="C276" s="88"/>
      <c r="D276" s="88">
        <v>400</v>
      </c>
    </row>
    <row r="277" spans="1:4" ht="12.75">
      <c r="A277" s="73" t="s">
        <v>103</v>
      </c>
      <c r="B277" s="88">
        <v>0</v>
      </c>
      <c r="C277" s="88"/>
      <c r="D277" s="88">
        <v>0</v>
      </c>
    </row>
    <row r="278" spans="1:4" ht="12.75">
      <c r="A278" s="73" t="s">
        <v>170</v>
      </c>
      <c r="B278" s="88">
        <v>0</v>
      </c>
      <c r="C278" s="88"/>
      <c r="D278" s="88">
        <v>0</v>
      </c>
    </row>
    <row r="279" spans="1:4" ht="12.75">
      <c r="A279" s="73" t="s">
        <v>104</v>
      </c>
      <c r="B279" s="88">
        <v>400</v>
      </c>
      <c r="C279" s="88"/>
      <c r="D279" s="88">
        <v>400</v>
      </c>
    </row>
    <row r="280" spans="1:4" ht="15" customHeight="1">
      <c r="A280" s="73" t="s">
        <v>105</v>
      </c>
      <c r="B280" s="88">
        <v>400</v>
      </c>
      <c r="C280" s="88"/>
      <c r="D280" s="88">
        <v>400</v>
      </c>
    </row>
    <row r="281" spans="1:4" ht="12.75">
      <c r="A281" s="73" t="s">
        <v>106</v>
      </c>
      <c r="B281" s="88">
        <v>300</v>
      </c>
      <c r="C281" s="88"/>
      <c r="D281" s="88">
        <v>300</v>
      </c>
    </row>
    <row r="282" spans="1:4" ht="12.75">
      <c r="A282" s="73" t="s">
        <v>107</v>
      </c>
      <c r="B282" s="88">
        <v>300</v>
      </c>
      <c r="C282" s="88"/>
      <c r="D282" s="88">
        <v>300</v>
      </c>
    </row>
    <row r="283" spans="1:4" ht="12.75">
      <c r="A283" s="73" t="s">
        <v>108</v>
      </c>
      <c r="B283" s="88">
        <v>400</v>
      </c>
      <c r="C283" s="88"/>
      <c r="D283" s="88">
        <v>400</v>
      </c>
    </row>
    <row r="284" spans="1:4" ht="12.75">
      <c r="A284" s="73" t="s">
        <v>109</v>
      </c>
      <c r="B284" s="88">
        <v>400</v>
      </c>
      <c r="C284" s="88"/>
      <c r="D284" s="88">
        <v>400</v>
      </c>
    </row>
    <row r="285" spans="1:4" ht="12.75">
      <c r="A285" s="73" t="s">
        <v>110</v>
      </c>
      <c r="B285" s="88">
        <f>SUM(B286+B290+B293)</f>
        <v>6000</v>
      </c>
      <c r="C285" s="88"/>
      <c r="D285" s="88">
        <v>6000</v>
      </c>
    </row>
    <row r="286" spans="1:4" ht="12.75">
      <c r="A286" s="73" t="s">
        <v>114</v>
      </c>
      <c r="B286" s="88">
        <v>3000</v>
      </c>
      <c r="C286" s="88"/>
      <c r="D286" s="88">
        <v>3000</v>
      </c>
    </row>
    <row r="287" spans="1:4" ht="12.75">
      <c r="A287" s="73" t="s">
        <v>116</v>
      </c>
      <c r="B287" s="88">
        <v>3000</v>
      </c>
      <c r="C287" s="88"/>
      <c r="D287" s="88">
        <v>3000</v>
      </c>
    </row>
    <row r="288" spans="1:4" s="79" customFormat="1" ht="12.75">
      <c r="A288" s="81" t="s">
        <v>245</v>
      </c>
      <c r="B288" s="88">
        <v>0</v>
      </c>
      <c r="C288" s="88"/>
      <c r="D288" s="88">
        <v>0</v>
      </c>
    </row>
    <row r="289" spans="1:4" s="79" customFormat="1" ht="12.75">
      <c r="A289" s="81" t="s">
        <v>246</v>
      </c>
      <c r="B289" s="88">
        <v>0</v>
      </c>
      <c r="C289" s="88"/>
      <c r="D289" s="88">
        <v>0</v>
      </c>
    </row>
    <row r="290" spans="1:4" ht="12.75">
      <c r="A290" s="73" t="s">
        <v>117</v>
      </c>
      <c r="B290" s="88">
        <v>2000</v>
      </c>
      <c r="C290" s="88"/>
      <c r="D290" s="88">
        <v>2000</v>
      </c>
    </row>
    <row r="291" spans="1:4" ht="12.75">
      <c r="A291" s="73" t="s">
        <v>118</v>
      </c>
      <c r="B291" s="88">
        <v>0</v>
      </c>
      <c r="C291" s="88"/>
      <c r="D291" s="88">
        <v>0</v>
      </c>
    </row>
    <row r="292" spans="1:4" ht="12.75">
      <c r="A292" s="73" t="s">
        <v>120</v>
      </c>
      <c r="B292" s="88">
        <v>2000</v>
      </c>
      <c r="C292" s="88"/>
      <c r="D292" s="88">
        <v>2000</v>
      </c>
    </row>
    <row r="293" spans="1:4" ht="12.75">
      <c r="A293" s="73" t="s">
        <v>124</v>
      </c>
      <c r="B293" s="88">
        <v>1000</v>
      </c>
      <c r="C293" s="88"/>
      <c r="D293" s="88">
        <v>1000</v>
      </c>
    </row>
    <row r="294" spans="1:4" ht="12.75">
      <c r="A294" s="73" t="s">
        <v>194</v>
      </c>
      <c r="B294" s="88">
        <v>1000</v>
      </c>
      <c r="C294" s="88"/>
      <c r="D294" s="88">
        <v>1000</v>
      </c>
    </row>
    <row r="295" spans="1:4" ht="12.75">
      <c r="A295" s="73" t="s">
        <v>133</v>
      </c>
      <c r="B295" s="88">
        <v>0</v>
      </c>
      <c r="C295" s="88"/>
      <c r="D295" s="88">
        <v>0</v>
      </c>
    </row>
    <row r="296" spans="1:4" ht="12.75">
      <c r="A296" s="73" t="s">
        <v>134</v>
      </c>
      <c r="B296" s="88">
        <v>0</v>
      </c>
      <c r="C296" s="88"/>
      <c r="D296" s="88">
        <v>0</v>
      </c>
    </row>
    <row r="297" spans="1:4" ht="12.75">
      <c r="A297" s="73" t="s">
        <v>219</v>
      </c>
      <c r="B297" s="88">
        <v>0</v>
      </c>
      <c r="C297" s="88"/>
      <c r="D297" s="88">
        <v>0</v>
      </c>
    </row>
    <row r="298" spans="1:4" ht="12.75">
      <c r="A298" s="73" t="s">
        <v>136</v>
      </c>
      <c r="B298" s="88">
        <v>0</v>
      </c>
      <c r="C298" s="88"/>
      <c r="D298" s="88">
        <v>0</v>
      </c>
    </row>
    <row r="299" spans="1:4" ht="12.75">
      <c r="A299" s="73" t="s">
        <v>137</v>
      </c>
      <c r="B299" s="88">
        <v>800</v>
      </c>
      <c r="C299" s="88"/>
      <c r="D299" s="88">
        <v>800</v>
      </c>
    </row>
    <row r="300" spans="1:4" ht="12.75">
      <c r="A300" s="73" t="s">
        <v>140</v>
      </c>
      <c r="B300" s="88">
        <v>500</v>
      </c>
      <c r="C300" s="88"/>
      <c r="D300" s="88">
        <v>500</v>
      </c>
    </row>
    <row r="301" spans="1:4" ht="12.75">
      <c r="A301" s="73" t="s">
        <v>141</v>
      </c>
      <c r="B301" s="88">
        <v>500</v>
      </c>
      <c r="C301" s="88"/>
      <c r="D301" s="88">
        <v>500</v>
      </c>
    </row>
    <row r="302" spans="1:4" ht="12.75">
      <c r="A302" s="73" t="s">
        <v>146</v>
      </c>
      <c r="B302" s="88">
        <v>300</v>
      </c>
      <c r="C302" s="88"/>
      <c r="D302" s="88">
        <v>300</v>
      </c>
    </row>
    <row r="303" spans="1:4" ht="12.75">
      <c r="A303" s="73" t="s">
        <v>147</v>
      </c>
      <c r="B303" s="88">
        <v>300</v>
      </c>
      <c r="C303" s="88"/>
      <c r="D303" s="88">
        <v>300</v>
      </c>
    </row>
    <row r="304" spans="1:4" s="79" customFormat="1" ht="12.75">
      <c r="A304" s="81" t="s">
        <v>148</v>
      </c>
      <c r="B304" s="88">
        <v>0</v>
      </c>
      <c r="C304" s="88"/>
      <c r="D304" s="88">
        <v>0</v>
      </c>
    </row>
    <row r="305" spans="1:4" s="79" customFormat="1" ht="12.75">
      <c r="A305" s="81" t="s">
        <v>149</v>
      </c>
      <c r="B305" s="88">
        <v>0</v>
      </c>
      <c r="C305" s="88"/>
      <c r="D305" s="88">
        <v>0</v>
      </c>
    </row>
    <row r="306" spans="1:4" s="79" customFormat="1" ht="12.75">
      <c r="A306" s="81" t="s">
        <v>150</v>
      </c>
      <c r="B306" s="88">
        <v>0</v>
      </c>
      <c r="C306" s="88"/>
      <c r="D306" s="88">
        <v>0</v>
      </c>
    </row>
    <row r="307" spans="1:4" s="79" customFormat="1" ht="12.75">
      <c r="A307" s="81" t="s">
        <v>151</v>
      </c>
      <c r="B307" s="88">
        <v>0</v>
      </c>
      <c r="C307" s="88"/>
      <c r="D307" s="88">
        <v>0</v>
      </c>
    </row>
    <row r="308" spans="1:4" ht="12.75">
      <c r="A308" s="73" t="s">
        <v>177</v>
      </c>
      <c r="B308" s="88">
        <v>0</v>
      </c>
      <c r="C308" s="88"/>
      <c r="D308" s="88">
        <v>0</v>
      </c>
    </row>
    <row r="309" spans="1:4" ht="12.75">
      <c r="A309" s="73" t="s">
        <v>178</v>
      </c>
      <c r="B309" s="88">
        <v>0</v>
      </c>
      <c r="C309" s="88"/>
      <c r="D309" s="88">
        <v>0</v>
      </c>
    </row>
    <row r="310" spans="1:4" ht="12.75">
      <c r="A310" s="73" t="s">
        <v>186</v>
      </c>
      <c r="B310" s="88">
        <v>0</v>
      </c>
      <c r="C310" s="88"/>
      <c r="D310" s="88">
        <v>0</v>
      </c>
    </row>
    <row r="311" spans="1:4" ht="12.75">
      <c r="A311" s="73" t="s">
        <v>188</v>
      </c>
      <c r="B311" s="88">
        <v>0</v>
      </c>
      <c r="C311" s="88"/>
      <c r="D311" s="88">
        <v>0</v>
      </c>
    </row>
    <row r="312" spans="1:4" ht="12.75">
      <c r="A312" s="73" t="s">
        <v>225</v>
      </c>
      <c r="B312" s="88">
        <v>0</v>
      </c>
      <c r="C312" s="88"/>
      <c r="D312" s="88">
        <v>0</v>
      </c>
    </row>
    <row r="313" spans="1:4" ht="12.75">
      <c r="A313" s="73" t="s">
        <v>226</v>
      </c>
      <c r="B313" s="88">
        <v>0</v>
      </c>
      <c r="C313" s="88"/>
      <c r="D313" s="88">
        <v>0</v>
      </c>
    </row>
    <row r="314" spans="1:4" ht="15">
      <c r="A314" s="84" t="s">
        <v>218</v>
      </c>
      <c r="B314" s="89">
        <v>0</v>
      </c>
      <c r="C314" s="89"/>
      <c r="D314" s="89">
        <v>0</v>
      </c>
    </row>
    <row r="315" spans="1:4" ht="12.75">
      <c r="A315" s="73" t="s">
        <v>86</v>
      </c>
      <c r="B315" s="88">
        <v>0</v>
      </c>
      <c r="C315" s="88"/>
      <c r="D315" s="88">
        <v>0</v>
      </c>
    </row>
    <row r="316" spans="1:4" ht="12.75">
      <c r="A316" s="73" t="s">
        <v>94</v>
      </c>
      <c r="B316" s="88">
        <v>0</v>
      </c>
      <c r="C316" s="88"/>
      <c r="D316" s="88">
        <v>0</v>
      </c>
    </row>
    <row r="317" spans="1:4" ht="12.75">
      <c r="A317" s="73" t="s">
        <v>101</v>
      </c>
      <c r="B317" s="88">
        <v>0</v>
      </c>
      <c r="C317" s="88"/>
      <c r="D317" s="88">
        <v>0</v>
      </c>
    </row>
    <row r="318" spans="1:4" ht="12.75">
      <c r="A318" s="73" t="s">
        <v>179</v>
      </c>
      <c r="B318" s="88">
        <v>0</v>
      </c>
      <c r="C318" s="88"/>
      <c r="D318" s="88">
        <v>0</v>
      </c>
    </row>
    <row r="319" spans="1:4" s="79" customFormat="1" ht="12.75">
      <c r="A319" s="81"/>
      <c r="B319" s="88"/>
      <c r="C319" s="88"/>
      <c r="D319" s="88"/>
    </row>
    <row r="320" spans="1:4" ht="18.75" customHeight="1">
      <c r="A320" s="83" t="s">
        <v>220</v>
      </c>
      <c r="B320" s="85">
        <v>0</v>
      </c>
      <c r="C320" s="85"/>
      <c r="D320" s="85">
        <v>0</v>
      </c>
    </row>
    <row r="321" spans="1:4" ht="15">
      <c r="A321" s="84" t="s">
        <v>169</v>
      </c>
      <c r="B321" s="86">
        <v>0</v>
      </c>
      <c r="C321" s="86"/>
      <c r="D321" s="86">
        <v>0</v>
      </c>
    </row>
    <row r="322" spans="1:4" ht="12.75">
      <c r="A322" s="73" t="s">
        <v>86</v>
      </c>
      <c r="B322" s="88">
        <v>0</v>
      </c>
      <c r="C322" s="88"/>
      <c r="D322" s="88">
        <v>0</v>
      </c>
    </row>
    <row r="323" spans="1:4" ht="12.75">
      <c r="A323" s="73" t="s">
        <v>94</v>
      </c>
      <c r="B323" s="88">
        <v>0</v>
      </c>
      <c r="C323" s="88"/>
      <c r="D323" s="88">
        <v>0</v>
      </c>
    </row>
    <row r="324" spans="1:4" ht="12.75">
      <c r="A324" s="73" t="s">
        <v>95</v>
      </c>
      <c r="B324" s="88">
        <v>0</v>
      </c>
      <c r="C324" s="88"/>
      <c r="D324" s="88">
        <v>0</v>
      </c>
    </row>
    <row r="325" spans="1:4" ht="12.75">
      <c r="A325" s="73" t="s">
        <v>96</v>
      </c>
      <c r="B325" s="88">
        <v>0</v>
      </c>
      <c r="C325" s="88"/>
      <c r="D325" s="88">
        <v>0</v>
      </c>
    </row>
    <row r="326" spans="1:4" ht="12.75">
      <c r="A326" s="73" t="s">
        <v>110</v>
      </c>
      <c r="B326" s="88">
        <v>0</v>
      </c>
      <c r="C326" s="88"/>
      <c r="D326" s="88">
        <v>0</v>
      </c>
    </row>
    <row r="327" spans="1:4" ht="12.75">
      <c r="A327" s="73" t="s">
        <v>111</v>
      </c>
      <c r="B327" s="88">
        <v>0</v>
      </c>
      <c r="C327" s="88"/>
      <c r="D327" s="88">
        <v>0</v>
      </c>
    </row>
    <row r="328" spans="1:4" ht="12.75">
      <c r="A328" s="73" t="s">
        <v>201</v>
      </c>
      <c r="B328" s="88">
        <v>0</v>
      </c>
      <c r="C328" s="88"/>
      <c r="D328" s="88">
        <v>0</v>
      </c>
    </row>
    <row r="329" spans="1:4" ht="12.75">
      <c r="A329" s="73" t="s">
        <v>133</v>
      </c>
      <c r="B329" s="88">
        <v>0</v>
      </c>
      <c r="C329" s="88"/>
      <c r="D329" s="88">
        <v>0</v>
      </c>
    </row>
    <row r="330" spans="1:4" ht="12.75">
      <c r="A330" s="73" t="s">
        <v>134</v>
      </c>
      <c r="B330" s="88">
        <v>0</v>
      </c>
      <c r="C330" s="88"/>
      <c r="D330" s="88">
        <v>0</v>
      </c>
    </row>
    <row r="331" spans="1:4" ht="12.75">
      <c r="A331" s="73" t="s">
        <v>136</v>
      </c>
      <c r="B331" s="88">
        <v>0</v>
      </c>
      <c r="C331" s="88"/>
      <c r="D331" s="88">
        <v>0</v>
      </c>
    </row>
    <row r="332" spans="1:4" ht="12.75">
      <c r="A332" s="73" t="s">
        <v>137</v>
      </c>
      <c r="B332" s="88">
        <v>0</v>
      </c>
      <c r="C332" s="88"/>
      <c r="D332" s="88">
        <v>0</v>
      </c>
    </row>
    <row r="333" spans="1:4" ht="12.75">
      <c r="A333" s="73" t="s">
        <v>221</v>
      </c>
      <c r="B333" s="88">
        <v>0</v>
      </c>
      <c r="C333" s="88"/>
      <c r="D333" s="88">
        <v>0</v>
      </c>
    </row>
    <row r="334" spans="1:4" ht="12.75">
      <c r="A334" s="73" t="s">
        <v>222</v>
      </c>
      <c r="B334" s="88">
        <v>0</v>
      </c>
      <c r="C334" s="88"/>
      <c r="D334" s="88">
        <v>0</v>
      </c>
    </row>
    <row r="335" spans="1:4" ht="12.75">
      <c r="A335" s="73" t="s">
        <v>140</v>
      </c>
      <c r="B335" s="88">
        <v>0</v>
      </c>
      <c r="C335" s="88"/>
      <c r="D335" s="88">
        <v>0</v>
      </c>
    </row>
    <row r="336" spans="1:4" ht="12.75">
      <c r="A336" s="73" t="s">
        <v>141</v>
      </c>
      <c r="B336" s="88">
        <v>0</v>
      </c>
      <c r="C336" s="88"/>
      <c r="D336" s="88">
        <v>0</v>
      </c>
    </row>
    <row r="337" spans="1:4" s="79" customFormat="1" ht="12.75">
      <c r="A337" s="81"/>
      <c r="B337" s="88"/>
      <c r="C337" s="88"/>
      <c r="D337" s="88"/>
    </row>
    <row r="338" spans="1:4" ht="30">
      <c r="A338" s="83" t="s">
        <v>197</v>
      </c>
      <c r="B338" s="85">
        <v>0</v>
      </c>
      <c r="C338" s="85">
        <v>7000</v>
      </c>
      <c r="D338" s="85">
        <v>7000</v>
      </c>
    </row>
    <row r="339" spans="1:4" ht="15">
      <c r="A339" s="84" t="s">
        <v>169</v>
      </c>
      <c r="B339" s="86">
        <v>0</v>
      </c>
      <c r="C339" s="86">
        <v>7000</v>
      </c>
      <c r="D339" s="86">
        <v>7000</v>
      </c>
    </row>
    <row r="340" spans="1:4" ht="12.75">
      <c r="A340" s="73" t="s">
        <v>86</v>
      </c>
      <c r="B340" s="88">
        <v>0</v>
      </c>
      <c r="C340" s="88">
        <v>7000</v>
      </c>
      <c r="D340" s="88">
        <v>7000</v>
      </c>
    </row>
    <row r="341" spans="1:4" ht="12.75">
      <c r="A341" s="73" t="s">
        <v>110</v>
      </c>
      <c r="B341" s="88">
        <v>0</v>
      </c>
      <c r="C341" s="88">
        <v>7000</v>
      </c>
      <c r="D341" s="88">
        <v>7000</v>
      </c>
    </row>
    <row r="342" spans="1:4" ht="12.75">
      <c r="A342" s="73" t="s">
        <v>114</v>
      </c>
      <c r="B342" s="88">
        <v>0</v>
      </c>
      <c r="C342" s="88">
        <v>7000</v>
      </c>
      <c r="D342" s="88">
        <v>7000</v>
      </c>
    </row>
    <row r="343" spans="1:4" ht="12.75">
      <c r="A343" s="73" t="s">
        <v>115</v>
      </c>
      <c r="B343" s="88">
        <v>0</v>
      </c>
      <c r="C343" s="88"/>
      <c r="D343" s="88">
        <v>0</v>
      </c>
    </row>
    <row r="344" spans="1:4" s="79" customFormat="1" ht="12.75">
      <c r="A344" s="81" t="s">
        <v>116</v>
      </c>
      <c r="B344" s="88"/>
      <c r="C344" s="88"/>
      <c r="D344" s="88"/>
    </row>
    <row r="345" spans="1:4" s="79" customFormat="1" ht="12.75">
      <c r="A345" s="81"/>
      <c r="B345" s="88"/>
      <c r="C345" s="88"/>
      <c r="D345" s="88"/>
    </row>
    <row r="346" spans="1:4" ht="20.25" customHeight="1">
      <c r="A346" s="83" t="s">
        <v>198</v>
      </c>
      <c r="B346" s="85">
        <f>B347</f>
        <v>37500</v>
      </c>
      <c r="C346" s="85"/>
      <c r="D346" s="85">
        <v>37500</v>
      </c>
    </row>
    <row r="347" spans="1:4" ht="15">
      <c r="A347" s="84" t="s">
        <v>169</v>
      </c>
      <c r="B347" s="86">
        <f>SUM(B348+B360)</f>
        <v>37500</v>
      </c>
      <c r="C347" s="86"/>
      <c r="D347" s="86">
        <v>37500</v>
      </c>
    </row>
    <row r="348" spans="1:4" ht="12.75">
      <c r="A348" s="73" t="s">
        <v>70</v>
      </c>
      <c r="B348" s="88">
        <f>SUM(B349+B352+B357)</f>
        <v>36200</v>
      </c>
      <c r="C348" s="88"/>
      <c r="D348" s="88">
        <v>36200</v>
      </c>
    </row>
    <row r="349" spans="1:4" ht="12.75">
      <c r="A349" s="73" t="s">
        <v>153</v>
      </c>
      <c r="B349" s="88">
        <v>28500</v>
      </c>
      <c r="C349" s="88"/>
      <c r="D349" s="88">
        <v>28500</v>
      </c>
    </row>
    <row r="350" spans="1:4" ht="12.75">
      <c r="A350" s="73" t="s">
        <v>154</v>
      </c>
      <c r="B350" s="88">
        <v>28500</v>
      </c>
      <c r="C350" s="88"/>
      <c r="D350" s="88">
        <v>28500</v>
      </c>
    </row>
    <row r="351" spans="1:4" ht="12.75">
      <c r="A351" s="73" t="s">
        <v>155</v>
      </c>
      <c r="B351" s="88">
        <v>28500</v>
      </c>
      <c r="C351" s="88"/>
      <c r="D351" s="88">
        <v>28500</v>
      </c>
    </row>
    <row r="352" spans="1:4" ht="12.75">
      <c r="A352" s="73" t="s">
        <v>156</v>
      </c>
      <c r="B352" s="88">
        <v>1400</v>
      </c>
      <c r="C352" s="88"/>
      <c r="D352" s="88">
        <v>1400</v>
      </c>
    </row>
    <row r="353" spans="1:4" ht="12.75">
      <c r="A353" s="73" t="s">
        <v>157</v>
      </c>
      <c r="B353" s="88">
        <v>1400</v>
      </c>
      <c r="C353" s="88"/>
      <c r="D353" s="88">
        <v>1400</v>
      </c>
    </row>
    <row r="354" spans="1:4" ht="12.75">
      <c r="A354" s="73" t="s">
        <v>158</v>
      </c>
      <c r="B354" s="88">
        <v>600</v>
      </c>
      <c r="C354" s="88"/>
      <c r="D354" s="88">
        <v>600</v>
      </c>
    </row>
    <row r="355" spans="1:4" ht="12.75">
      <c r="A355" s="73" t="s">
        <v>159</v>
      </c>
      <c r="B355" s="88">
        <v>200</v>
      </c>
      <c r="C355" s="88"/>
      <c r="D355" s="88">
        <v>200</v>
      </c>
    </row>
    <row r="356" spans="1:4" ht="12.75">
      <c r="A356" s="73" t="s">
        <v>161</v>
      </c>
      <c r="B356" s="88">
        <v>600</v>
      </c>
      <c r="C356" s="88"/>
      <c r="D356" s="88">
        <v>600</v>
      </c>
    </row>
    <row r="357" spans="1:4" ht="12.75">
      <c r="A357" s="73" t="s">
        <v>162</v>
      </c>
      <c r="B357" s="88">
        <v>6300</v>
      </c>
      <c r="C357" s="88"/>
      <c r="D357" s="88">
        <v>6300</v>
      </c>
    </row>
    <row r="358" spans="1:4" ht="12.75">
      <c r="A358" s="73" t="s">
        <v>163</v>
      </c>
      <c r="B358" s="88">
        <v>6300</v>
      </c>
      <c r="C358" s="88"/>
      <c r="D358" s="88">
        <v>6300</v>
      </c>
    </row>
    <row r="359" spans="1:4" ht="12.75">
      <c r="A359" s="73" t="s">
        <v>164</v>
      </c>
      <c r="B359" s="88">
        <v>6300</v>
      </c>
      <c r="C359" s="88"/>
      <c r="D359" s="88">
        <v>6300</v>
      </c>
    </row>
    <row r="360" spans="1:4" ht="12.75">
      <c r="A360" s="73" t="s">
        <v>86</v>
      </c>
      <c r="B360" s="88">
        <f>SUM(B361+B369)</f>
        <v>1300</v>
      </c>
      <c r="C360" s="88"/>
      <c r="D360" s="88">
        <v>1300</v>
      </c>
    </row>
    <row r="361" spans="1:4" ht="12.75">
      <c r="A361" s="73" t="s">
        <v>87</v>
      </c>
      <c r="B361" s="88">
        <v>900</v>
      </c>
      <c r="C361" s="88"/>
      <c r="D361" s="88">
        <v>900</v>
      </c>
    </row>
    <row r="362" spans="1:4" ht="12.75">
      <c r="A362" s="73" t="s">
        <v>88</v>
      </c>
      <c r="B362" s="88">
        <v>300</v>
      </c>
      <c r="C362" s="88"/>
      <c r="D362" s="88">
        <v>300</v>
      </c>
    </row>
    <row r="363" spans="1:4" ht="12.75">
      <c r="A363" s="73" t="s">
        <v>89</v>
      </c>
      <c r="B363" s="88">
        <v>300</v>
      </c>
      <c r="C363" s="88"/>
      <c r="D363" s="88">
        <v>300</v>
      </c>
    </row>
    <row r="364" spans="1:4" ht="12.75">
      <c r="A364" s="73" t="s">
        <v>91</v>
      </c>
      <c r="B364" s="88">
        <v>0</v>
      </c>
      <c r="C364" s="88"/>
      <c r="D364" s="88">
        <v>0</v>
      </c>
    </row>
    <row r="365" spans="1:4" ht="12.75">
      <c r="A365" s="73" t="s">
        <v>165</v>
      </c>
      <c r="B365" s="88">
        <v>300</v>
      </c>
      <c r="C365" s="88"/>
      <c r="D365" s="88">
        <v>300</v>
      </c>
    </row>
    <row r="366" spans="1:4" ht="12.75">
      <c r="A366" s="73" t="s">
        <v>166</v>
      </c>
      <c r="B366" s="88">
        <v>300</v>
      </c>
      <c r="C366" s="88"/>
      <c r="D366" s="88">
        <v>300</v>
      </c>
    </row>
    <row r="367" spans="1:4" ht="12.75">
      <c r="A367" s="73" t="s">
        <v>92</v>
      </c>
      <c r="B367" s="88">
        <v>300</v>
      </c>
      <c r="C367" s="88"/>
      <c r="D367" s="88">
        <v>300</v>
      </c>
    </row>
    <row r="368" spans="1:4" ht="12.75">
      <c r="A368" s="73" t="s">
        <v>93</v>
      </c>
      <c r="B368" s="88">
        <v>300</v>
      </c>
      <c r="C368" s="88"/>
      <c r="D368" s="88">
        <v>300</v>
      </c>
    </row>
    <row r="369" spans="1:4" ht="12.75">
      <c r="A369" s="73" t="s">
        <v>110</v>
      </c>
      <c r="B369" s="88">
        <v>400</v>
      </c>
      <c r="C369" s="88"/>
      <c r="D369" s="88">
        <v>400</v>
      </c>
    </row>
    <row r="370" spans="1:4" ht="12.75">
      <c r="A370" s="73" t="s">
        <v>124</v>
      </c>
      <c r="B370" s="88">
        <v>400</v>
      </c>
      <c r="C370" s="88"/>
      <c r="D370" s="88">
        <v>400</v>
      </c>
    </row>
    <row r="371" spans="1:4" ht="12.75">
      <c r="A371" s="73" t="s">
        <v>125</v>
      </c>
      <c r="B371" s="88">
        <v>400</v>
      </c>
      <c r="C371" s="88"/>
      <c r="D371" s="88">
        <v>400</v>
      </c>
    </row>
    <row r="372" spans="1:4" s="79" customFormat="1" ht="12.75">
      <c r="A372" s="81"/>
      <c r="B372" s="88"/>
      <c r="C372" s="88"/>
      <c r="D372" s="88"/>
    </row>
    <row r="373" spans="1:4" ht="15">
      <c r="A373" s="83" t="s">
        <v>199</v>
      </c>
      <c r="B373" s="91">
        <f>SUM(B374+B406)</f>
        <v>180000</v>
      </c>
      <c r="C373" s="91"/>
      <c r="D373" s="91">
        <v>180000</v>
      </c>
    </row>
    <row r="374" spans="1:4" ht="15">
      <c r="A374" s="84" t="s">
        <v>169</v>
      </c>
      <c r="B374" s="86">
        <f>SUM(B375+B388)</f>
        <v>98908</v>
      </c>
      <c r="C374" s="86"/>
      <c r="D374" s="86">
        <v>98908</v>
      </c>
    </row>
    <row r="375" spans="1:4" ht="12.75">
      <c r="A375" s="73" t="s">
        <v>70</v>
      </c>
      <c r="B375" s="88">
        <f>SUM(B376+B379+B385)</f>
        <v>93408</v>
      </c>
      <c r="C375" s="88"/>
      <c r="D375" s="88">
        <v>93408</v>
      </c>
    </row>
    <row r="376" spans="1:4" ht="12.75">
      <c r="A376" s="73" t="s">
        <v>153</v>
      </c>
      <c r="B376" s="88">
        <v>70908</v>
      </c>
      <c r="C376" s="88"/>
      <c r="D376" s="88">
        <v>70908</v>
      </c>
    </row>
    <row r="377" spans="1:4" ht="12.75">
      <c r="A377" s="73" t="s">
        <v>154</v>
      </c>
      <c r="B377" s="88">
        <v>70908</v>
      </c>
      <c r="C377" s="88"/>
      <c r="D377" s="88">
        <v>70908</v>
      </c>
    </row>
    <row r="378" spans="1:4" ht="12.75">
      <c r="A378" s="73" t="s">
        <v>155</v>
      </c>
      <c r="B378" s="88">
        <v>70908</v>
      </c>
      <c r="C378" s="88"/>
      <c r="D378" s="88">
        <v>70908</v>
      </c>
    </row>
    <row r="379" spans="1:4" ht="12.75">
      <c r="A379" s="73" t="s">
        <v>156</v>
      </c>
      <c r="B379" s="88">
        <v>11500</v>
      </c>
      <c r="C379" s="88"/>
      <c r="D379" s="88">
        <v>11500</v>
      </c>
    </row>
    <row r="380" spans="1:4" ht="12.75">
      <c r="A380" s="73" t="s">
        <v>157</v>
      </c>
      <c r="B380" s="88">
        <v>11500</v>
      </c>
      <c r="C380" s="88"/>
      <c r="D380" s="88">
        <v>11500</v>
      </c>
    </row>
    <row r="381" spans="1:4" ht="12.75">
      <c r="A381" s="73" t="s">
        <v>158</v>
      </c>
      <c r="B381" s="88">
        <v>4000</v>
      </c>
      <c r="C381" s="88"/>
      <c r="D381" s="88">
        <v>4000</v>
      </c>
    </row>
    <row r="382" spans="1:4" ht="12.75">
      <c r="A382" s="73" t="s">
        <v>159</v>
      </c>
      <c r="B382" s="88">
        <v>2000</v>
      </c>
      <c r="C382" s="88"/>
      <c r="D382" s="88">
        <v>2000</v>
      </c>
    </row>
    <row r="383" spans="1:4" ht="12.75">
      <c r="A383" s="73" t="s">
        <v>160</v>
      </c>
      <c r="B383" s="88">
        <v>1500</v>
      </c>
      <c r="C383" s="88"/>
      <c r="D383" s="88">
        <v>1500</v>
      </c>
    </row>
    <row r="384" spans="1:4" ht="12.75">
      <c r="A384" s="73" t="s">
        <v>161</v>
      </c>
      <c r="B384" s="88">
        <v>4000</v>
      </c>
      <c r="C384" s="88"/>
      <c r="D384" s="88">
        <v>4000</v>
      </c>
    </row>
    <row r="385" spans="1:4" ht="12.75">
      <c r="A385" s="73" t="s">
        <v>162</v>
      </c>
      <c r="B385" s="88">
        <v>11000</v>
      </c>
      <c r="C385" s="88"/>
      <c r="D385" s="88">
        <v>11000</v>
      </c>
    </row>
    <row r="386" spans="1:4" ht="12.75">
      <c r="A386" s="73" t="s">
        <v>163</v>
      </c>
      <c r="B386" s="88">
        <v>11000</v>
      </c>
      <c r="C386" s="88"/>
      <c r="D386" s="88">
        <v>11000</v>
      </c>
    </row>
    <row r="387" spans="1:4" ht="12.75">
      <c r="A387" s="73" t="s">
        <v>164</v>
      </c>
      <c r="B387" s="88">
        <v>11000</v>
      </c>
      <c r="C387" s="88"/>
      <c r="D387" s="88">
        <v>11000</v>
      </c>
    </row>
    <row r="388" spans="1:4" ht="12.75">
      <c r="A388" s="73" t="s">
        <v>86</v>
      </c>
      <c r="B388" s="88">
        <f>SUM(B389+B395)</f>
        <v>5500</v>
      </c>
      <c r="C388" s="88"/>
      <c r="D388" s="88">
        <v>5500</v>
      </c>
    </row>
    <row r="389" spans="1:4" ht="12.75">
      <c r="A389" s="73" t="s">
        <v>87</v>
      </c>
      <c r="B389" s="88">
        <f>B390+B393</f>
        <v>3400</v>
      </c>
      <c r="C389" s="88"/>
      <c r="D389" s="88">
        <v>3400</v>
      </c>
    </row>
    <row r="390" spans="1:4" ht="12.75">
      <c r="A390" s="73" t="s">
        <v>88</v>
      </c>
      <c r="B390" s="88">
        <v>500</v>
      </c>
      <c r="C390" s="88"/>
      <c r="D390" s="88">
        <v>500</v>
      </c>
    </row>
    <row r="391" spans="1:4" ht="12.75">
      <c r="A391" s="73" t="s">
        <v>89</v>
      </c>
      <c r="B391" s="88">
        <v>500</v>
      </c>
      <c r="C391" s="88"/>
      <c r="D391" s="88">
        <v>500</v>
      </c>
    </row>
    <row r="392" spans="1:4" ht="12.75">
      <c r="A392" s="73" t="s">
        <v>91</v>
      </c>
      <c r="B392" s="88">
        <v>0</v>
      </c>
      <c r="C392" s="88"/>
      <c r="D392" s="88">
        <v>0</v>
      </c>
    </row>
    <row r="393" spans="1:4" ht="12.75">
      <c r="A393" s="73" t="s">
        <v>165</v>
      </c>
      <c r="B393" s="88">
        <v>2900</v>
      </c>
      <c r="C393" s="88"/>
      <c r="D393" s="88">
        <v>2900</v>
      </c>
    </row>
    <row r="394" spans="1:4" ht="12.75">
      <c r="A394" s="73" t="s">
        <v>166</v>
      </c>
      <c r="B394" s="88">
        <v>2900</v>
      </c>
      <c r="C394" s="88"/>
      <c r="D394" s="88">
        <v>2900</v>
      </c>
    </row>
    <row r="395" spans="1:4" ht="12.75">
      <c r="A395" s="73" t="s">
        <v>110</v>
      </c>
      <c r="B395" s="88">
        <v>2100</v>
      </c>
      <c r="C395" s="88"/>
      <c r="D395" s="88">
        <v>2100</v>
      </c>
    </row>
    <row r="396" spans="1:4" ht="12.75">
      <c r="A396" s="73" t="s">
        <v>124</v>
      </c>
      <c r="B396" s="88">
        <v>2100</v>
      </c>
      <c r="C396" s="88"/>
      <c r="D396" s="88">
        <v>2100</v>
      </c>
    </row>
    <row r="397" spans="1:4" ht="12.75">
      <c r="A397" s="73" t="s">
        <v>125</v>
      </c>
      <c r="B397" s="88">
        <v>2100</v>
      </c>
      <c r="C397" s="88"/>
      <c r="D397" s="88">
        <v>2100</v>
      </c>
    </row>
    <row r="398" spans="1:4" ht="15">
      <c r="A398" s="84" t="s">
        <v>223</v>
      </c>
      <c r="B398" s="86">
        <v>0</v>
      </c>
      <c r="C398" s="86"/>
      <c r="D398" s="86">
        <v>0</v>
      </c>
    </row>
    <row r="399" spans="1:4" ht="12.75">
      <c r="A399" s="73" t="s">
        <v>70</v>
      </c>
      <c r="B399" s="88">
        <v>0</v>
      </c>
      <c r="C399" s="88"/>
      <c r="D399" s="88">
        <v>0</v>
      </c>
    </row>
    <row r="400" spans="1:4" ht="12.75">
      <c r="A400" s="73" t="s">
        <v>153</v>
      </c>
      <c r="B400" s="88">
        <v>0</v>
      </c>
      <c r="C400" s="88"/>
      <c r="D400" s="88">
        <v>0</v>
      </c>
    </row>
    <row r="401" spans="1:4" ht="12.75">
      <c r="A401" s="73" t="s">
        <v>154</v>
      </c>
      <c r="B401" s="88">
        <v>0</v>
      </c>
      <c r="C401" s="88"/>
      <c r="D401" s="88">
        <v>0</v>
      </c>
    </row>
    <row r="402" spans="1:4" ht="12.75">
      <c r="A402" s="73" t="s">
        <v>155</v>
      </c>
      <c r="B402" s="88">
        <v>0</v>
      </c>
      <c r="C402" s="88"/>
      <c r="D402" s="88">
        <v>0</v>
      </c>
    </row>
    <row r="403" spans="1:4" ht="12.75">
      <c r="A403" s="73" t="s">
        <v>162</v>
      </c>
      <c r="B403" s="88">
        <v>0</v>
      </c>
      <c r="C403" s="88"/>
      <c r="D403" s="88">
        <v>0</v>
      </c>
    </row>
    <row r="404" spans="1:4" ht="12.75">
      <c r="A404" s="73" t="s">
        <v>163</v>
      </c>
      <c r="B404" s="88">
        <v>0</v>
      </c>
      <c r="C404" s="88"/>
      <c r="D404" s="88">
        <v>0</v>
      </c>
    </row>
    <row r="405" spans="1:4" ht="12.75">
      <c r="A405" s="73" t="s">
        <v>164</v>
      </c>
      <c r="B405" s="88">
        <v>0</v>
      </c>
      <c r="C405" s="88"/>
      <c r="D405" s="88">
        <v>0</v>
      </c>
    </row>
    <row r="406" spans="1:4" s="79" customFormat="1" ht="15">
      <c r="A406" s="90" t="s">
        <v>247</v>
      </c>
      <c r="B406" s="86">
        <f>B407</f>
        <v>81092</v>
      </c>
      <c r="C406" s="86"/>
      <c r="D406" s="86">
        <v>81092</v>
      </c>
    </row>
    <row r="407" spans="1:4" s="79" customFormat="1" ht="12.75">
      <c r="A407" s="81" t="s">
        <v>70</v>
      </c>
      <c r="B407" s="88">
        <f>B408+B411</f>
        <v>81092</v>
      </c>
      <c r="C407" s="88"/>
      <c r="D407" s="88">
        <v>81092</v>
      </c>
    </row>
    <row r="408" spans="1:4" s="79" customFormat="1" ht="12.75">
      <c r="A408" s="81" t="s">
        <v>153</v>
      </c>
      <c r="B408" s="88">
        <v>68500</v>
      </c>
      <c r="C408" s="88"/>
      <c r="D408" s="88">
        <v>68500</v>
      </c>
    </row>
    <row r="409" spans="1:4" s="79" customFormat="1" ht="12.75">
      <c r="A409" s="81" t="s">
        <v>154</v>
      </c>
      <c r="B409" s="88">
        <v>68500</v>
      </c>
      <c r="C409" s="88"/>
      <c r="D409" s="88">
        <v>68500</v>
      </c>
    </row>
    <row r="410" spans="1:4" s="79" customFormat="1" ht="12.75">
      <c r="A410" s="81" t="s">
        <v>155</v>
      </c>
      <c r="B410" s="88">
        <v>68500</v>
      </c>
      <c r="C410" s="88"/>
      <c r="D410" s="88">
        <v>68500</v>
      </c>
    </row>
    <row r="411" spans="1:4" s="79" customFormat="1" ht="12.75">
      <c r="A411" s="81" t="s">
        <v>162</v>
      </c>
      <c r="B411" s="88">
        <v>12592</v>
      </c>
      <c r="C411" s="88"/>
      <c r="D411" s="88">
        <v>12592</v>
      </c>
    </row>
    <row r="412" spans="1:4" s="79" customFormat="1" ht="12.75">
      <c r="A412" s="81" t="s">
        <v>163</v>
      </c>
      <c r="B412" s="88">
        <v>12592</v>
      </c>
      <c r="C412" s="88"/>
      <c r="D412" s="88">
        <v>12592</v>
      </c>
    </row>
    <row r="413" spans="1:4" s="79" customFormat="1" ht="12.75">
      <c r="A413" s="81" t="s">
        <v>164</v>
      </c>
      <c r="B413" s="88">
        <v>12592</v>
      </c>
      <c r="C413" s="88"/>
      <c r="D413" s="88">
        <v>12592</v>
      </c>
    </row>
    <row r="414" spans="1:4" s="79" customFormat="1" ht="12.75">
      <c r="A414" s="81"/>
      <c r="B414" s="88"/>
      <c r="C414" s="88"/>
      <c r="D414" s="88"/>
    </row>
    <row r="415" spans="1:4" ht="15">
      <c r="A415" s="83" t="s">
        <v>200</v>
      </c>
      <c r="B415" s="85">
        <f>SUM(B416+B421)</f>
        <v>21000</v>
      </c>
      <c r="C415" s="85"/>
      <c r="D415" s="85">
        <v>21000</v>
      </c>
    </row>
    <row r="416" spans="1:4" ht="15">
      <c r="A416" s="84" t="s">
        <v>169</v>
      </c>
      <c r="B416" s="86">
        <v>14500</v>
      </c>
      <c r="C416" s="86"/>
      <c r="D416" s="86">
        <v>14500</v>
      </c>
    </row>
    <row r="417" spans="1:4" ht="12.75">
      <c r="A417" s="73" t="s">
        <v>86</v>
      </c>
      <c r="B417" s="88">
        <v>14500</v>
      </c>
      <c r="C417" s="88"/>
      <c r="D417" s="88">
        <v>14500</v>
      </c>
    </row>
    <row r="418" spans="1:4" ht="12.75">
      <c r="A418" s="73" t="s">
        <v>110</v>
      </c>
      <c r="B418" s="88">
        <v>14500</v>
      </c>
      <c r="C418" s="88"/>
      <c r="D418" s="88">
        <v>14500</v>
      </c>
    </row>
    <row r="419" spans="1:4" ht="12.75">
      <c r="A419" s="73" t="s">
        <v>126</v>
      </c>
      <c r="B419" s="88">
        <v>14500</v>
      </c>
      <c r="C419" s="88"/>
      <c r="D419" s="88">
        <v>14500</v>
      </c>
    </row>
    <row r="420" spans="1:4" ht="12.75">
      <c r="A420" s="73" t="s">
        <v>128</v>
      </c>
      <c r="B420" s="88">
        <v>14500</v>
      </c>
      <c r="C420" s="88"/>
      <c r="D420" s="88">
        <v>14500</v>
      </c>
    </row>
    <row r="421" spans="1:4" ht="15">
      <c r="A421" s="84" t="s">
        <v>211</v>
      </c>
      <c r="B421" s="89">
        <f>SUM(B422+B437)</f>
        <v>6500</v>
      </c>
      <c r="C421" s="89"/>
      <c r="D421" s="89">
        <v>6500</v>
      </c>
    </row>
    <row r="422" spans="1:4" ht="12.75">
      <c r="A422" s="73" t="s">
        <v>86</v>
      </c>
      <c r="B422" s="88">
        <f>SUM(B423+B432+B426)</f>
        <v>6500</v>
      </c>
      <c r="C422" s="88"/>
      <c r="D422" s="88">
        <v>6500</v>
      </c>
    </row>
    <row r="423" spans="1:4" ht="12.75">
      <c r="A423" s="73" t="s">
        <v>87</v>
      </c>
      <c r="B423" s="88">
        <v>500</v>
      </c>
      <c r="C423" s="88"/>
      <c r="D423" s="88">
        <v>500</v>
      </c>
    </row>
    <row r="424" spans="1:4" ht="12.75">
      <c r="A424" s="73" t="s">
        <v>88</v>
      </c>
      <c r="B424" s="88">
        <v>500</v>
      </c>
      <c r="C424" s="88"/>
      <c r="D424" s="88">
        <v>500</v>
      </c>
    </row>
    <row r="425" spans="1:4" ht="12.75">
      <c r="A425" s="73" t="s">
        <v>89</v>
      </c>
      <c r="B425" s="88">
        <v>500</v>
      </c>
      <c r="C425" s="88"/>
      <c r="D425" s="88">
        <v>500</v>
      </c>
    </row>
    <row r="426" spans="1:4" ht="12.75">
      <c r="A426" s="73" t="s">
        <v>94</v>
      </c>
      <c r="B426" s="88">
        <f>SUM(B427+B430)</f>
        <v>5500</v>
      </c>
      <c r="C426" s="88"/>
      <c r="D426" s="88">
        <v>5500</v>
      </c>
    </row>
    <row r="427" spans="1:4" s="79" customFormat="1" ht="12.75">
      <c r="A427" s="81" t="s">
        <v>95</v>
      </c>
      <c r="B427" s="88">
        <v>2000</v>
      </c>
      <c r="C427" s="88"/>
      <c r="D427" s="88">
        <v>2000</v>
      </c>
    </row>
    <row r="428" spans="1:4" s="79" customFormat="1" ht="12.75">
      <c r="A428" s="81" t="s">
        <v>98</v>
      </c>
      <c r="B428" s="88">
        <v>1000</v>
      </c>
      <c r="C428" s="88"/>
      <c r="D428" s="88">
        <v>1000</v>
      </c>
    </row>
    <row r="429" spans="1:4" s="79" customFormat="1" ht="12.75">
      <c r="A429" s="81" t="s">
        <v>99</v>
      </c>
      <c r="B429" s="88">
        <v>1000</v>
      </c>
      <c r="C429" s="88"/>
      <c r="D429" s="88">
        <v>1000</v>
      </c>
    </row>
    <row r="430" spans="1:4" ht="12.75">
      <c r="A430" s="73" t="s">
        <v>106</v>
      </c>
      <c r="B430" s="88">
        <v>3500</v>
      </c>
      <c r="C430" s="88"/>
      <c r="D430" s="88">
        <v>3500</v>
      </c>
    </row>
    <row r="431" spans="1:4" ht="12.75">
      <c r="A431" s="73" t="s">
        <v>107</v>
      </c>
      <c r="B431" s="88">
        <v>3500</v>
      </c>
      <c r="C431" s="88"/>
      <c r="D431" s="88">
        <v>3500</v>
      </c>
    </row>
    <row r="432" spans="1:4" ht="12.75">
      <c r="A432" s="73" t="s">
        <v>110</v>
      </c>
      <c r="B432" s="88">
        <v>500</v>
      </c>
      <c r="C432" s="88"/>
      <c r="D432" s="88">
        <v>500</v>
      </c>
    </row>
    <row r="433" spans="1:4" s="79" customFormat="1" ht="12.75">
      <c r="A433" s="81" t="s">
        <v>111</v>
      </c>
      <c r="B433" s="93">
        <v>500</v>
      </c>
      <c r="C433" s="93"/>
      <c r="D433" s="93">
        <v>500</v>
      </c>
    </row>
    <row r="434" spans="1:4" s="79" customFormat="1" ht="12.75">
      <c r="A434" s="81" t="s">
        <v>201</v>
      </c>
      <c r="B434" s="93">
        <v>500</v>
      </c>
      <c r="C434" s="93"/>
      <c r="D434" s="93">
        <v>500</v>
      </c>
    </row>
    <row r="435" spans="1:4" ht="12.75">
      <c r="A435" s="73" t="s">
        <v>126</v>
      </c>
      <c r="B435" s="88">
        <v>0</v>
      </c>
      <c r="C435" s="88"/>
      <c r="D435" s="88">
        <v>0</v>
      </c>
    </row>
    <row r="436" spans="1:4" ht="12.75">
      <c r="A436" s="73" t="s">
        <v>128</v>
      </c>
      <c r="B436" s="88">
        <v>0</v>
      </c>
      <c r="C436" s="88"/>
      <c r="D436" s="88">
        <v>0</v>
      </c>
    </row>
    <row r="437" spans="1:4" ht="12.75">
      <c r="A437" s="73" t="s">
        <v>171</v>
      </c>
      <c r="B437" s="88">
        <v>0</v>
      </c>
      <c r="C437" s="88"/>
      <c r="D437" s="88">
        <v>0</v>
      </c>
    </row>
    <row r="438" spans="1:4" ht="12.75">
      <c r="A438" s="73" t="s">
        <v>172</v>
      </c>
      <c r="B438" s="88">
        <v>0</v>
      </c>
      <c r="C438" s="88"/>
      <c r="D438" s="88">
        <v>0</v>
      </c>
    </row>
    <row r="439" spans="1:4" ht="12.75">
      <c r="A439" s="73" t="s">
        <v>173</v>
      </c>
      <c r="B439" s="88">
        <v>0</v>
      </c>
      <c r="C439" s="88"/>
      <c r="D439" s="88">
        <v>0</v>
      </c>
    </row>
    <row r="440" spans="1:4" ht="12.75">
      <c r="A440" s="73" t="s">
        <v>174</v>
      </c>
      <c r="B440" s="88">
        <v>0</v>
      </c>
      <c r="C440" s="88"/>
      <c r="D440" s="88">
        <v>0</v>
      </c>
    </row>
    <row r="441" spans="1:4" s="79" customFormat="1" ht="12.75">
      <c r="A441" s="81"/>
      <c r="B441" s="88"/>
      <c r="C441" s="88"/>
      <c r="D441" s="88"/>
    </row>
    <row r="442" spans="1:4" ht="15">
      <c r="A442" s="83" t="s">
        <v>202</v>
      </c>
      <c r="B442" s="85">
        <v>40000</v>
      </c>
      <c r="C442" s="85"/>
      <c r="D442" s="85">
        <v>40000</v>
      </c>
    </row>
    <row r="443" spans="1:4" ht="15">
      <c r="A443" s="84" t="s">
        <v>211</v>
      </c>
      <c r="B443" s="86">
        <v>40000</v>
      </c>
      <c r="C443" s="86"/>
      <c r="D443" s="86">
        <v>40000</v>
      </c>
    </row>
    <row r="444" spans="1:4" ht="12.75">
      <c r="A444" s="73" t="s">
        <v>177</v>
      </c>
      <c r="B444" s="88">
        <v>40000</v>
      </c>
      <c r="C444" s="88"/>
      <c r="D444" s="88">
        <v>40000</v>
      </c>
    </row>
    <row r="445" spans="1:4" ht="12.75">
      <c r="A445" s="73" t="s">
        <v>189</v>
      </c>
      <c r="B445" s="88">
        <v>40000</v>
      </c>
      <c r="C445" s="88"/>
      <c r="D445" s="88">
        <v>40000</v>
      </c>
    </row>
    <row r="446" spans="1:4" ht="12.75">
      <c r="A446" s="73" t="s">
        <v>190</v>
      </c>
      <c r="B446" s="88">
        <v>40000</v>
      </c>
      <c r="C446" s="88"/>
      <c r="D446" s="88">
        <v>40000</v>
      </c>
    </row>
    <row r="447" spans="1:4" ht="12.75">
      <c r="A447" s="73" t="s">
        <v>191</v>
      </c>
      <c r="B447" s="88">
        <v>40000</v>
      </c>
      <c r="C447" s="88"/>
      <c r="D447" s="88">
        <v>40000</v>
      </c>
    </row>
    <row r="448" spans="1:4" s="79" customFormat="1" ht="12.75">
      <c r="A448" s="81"/>
      <c r="B448" s="88"/>
      <c r="C448" s="88"/>
      <c r="D448" s="88"/>
    </row>
    <row r="449" spans="1:4" ht="15">
      <c r="A449" s="83" t="s">
        <v>203</v>
      </c>
      <c r="B449" s="85">
        <v>3200</v>
      </c>
      <c r="C449" s="85"/>
      <c r="D449" s="85">
        <v>3200</v>
      </c>
    </row>
    <row r="450" spans="1:4" ht="15">
      <c r="A450" s="84" t="s">
        <v>224</v>
      </c>
      <c r="B450" s="86">
        <v>200</v>
      </c>
      <c r="C450" s="86"/>
      <c r="D450" s="86">
        <v>200</v>
      </c>
    </row>
    <row r="451" spans="1:4" ht="12.75">
      <c r="A451" s="73" t="s">
        <v>86</v>
      </c>
      <c r="B451" s="88">
        <v>200</v>
      </c>
      <c r="C451" s="88"/>
      <c r="D451" s="88">
        <v>200</v>
      </c>
    </row>
    <row r="452" spans="1:4" ht="12.75">
      <c r="A452" s="73" t="s">
        <v>94</v>
      </c>
      <c r="B452" s="88">
        <v>200</v>
      </c>
      <c r="C452" s="88"/>
      <c r="D452" s="88">
        <v>200</v>
      </c>
    </row>
    <row r="453" spans="1:4" ht="12.75">
      <c r="A453" s="73" t="s">
        <v>101</v>
      </c>
      <c r="B453" s="88">
        <v>200</v>
      </c>
      <c r="C453" s="88"/>
      <c r="D453" s="88">
        <v>200</v>
      </c>
    </row>
    <row r="454" spans="1:4" ht="12.75">
      <c r="A454" s="73" t="s">
        <v>179</v>
      </c>
      <c r="B454" s="88">
        <v>200</v>
      </c>
      <c r="C454" s="88"/>
      <c r="D454" s="88">
        <v>200</v>
      </c>
    </row>
    <row r="455" spans="1:4" ht="15">
      <c r="A455" s="84" t="s">
        <v>223</v>
      </c>
      <c r="B455" s="89">
        <v>0</v>
      </c>
      <c r="C455" s="89"/>
      <c r="D455" s="89">
        <v>0</v>
      </c>
    </row>
    <row r="456" spans="1:4" ht="12.75">
      <c r="A456" s="73" t="s">
        <v>86</v>
      </c>
      <c r="B456" s="88">
        <v>0</v>
      </c>
      <c r="C456" s="88"/>
      <c r="D456" s="88">
        <v>0</v>
      </c>
    </row>
    <row r="457" spans="1:4" ht="12.75">
      <c r="A457" s="73" t="s">
        <v>94</v>
      </c>
      <c r="B457" s="88">
        <v>0</v>
      </c>
      <c r="C457" s="88"/>
      <c r="D457" s="88">
        <v>0</v>
      </c>
    </row>
    <row r="458" spans="1:4" ht="12.75">
      <c r="A458" s="73" t="s">
        <v>101</v>
      </c>
      <c r="B458" s="88">
        <v>0</v>
      </c>
      <c r="C458" s="88"/>
      <c r="D458" s="88">
        <v>0</v>
      </c>
    </row>
    <row r="459" spans="1:4" ht="12.75">
      <c r="A459" s="73" t="s">
        <v>179</v>
      </c>
      <c r="B459" s="88">
        <v>0</v>
      </c>
      <c r="C459" s="88"/>
      <c r="D459" s="88">
        <v>0</v>
      </c>
    </row>
    <row r="460" spans="1:4" s="79" customFormat="1" ht="15">
      <c r="A460" s="90" t="s">
        <v>248</v>
      </c>
      <c r="B460" s="89">
        <v>3000</v>
      </c>
      <c r="C460" s="89"/>
      <c r="D460" s="89">
        <v>3000</v>
      </c>
    </row>
    <row r="461" spans="1:4" s="79" customFormat="1" ht="12.75">
      <c r="A461" s="81" t="s">
        <v>86</v>
      </c>
      <c r="B461" s="88">
        <v>3000</v>
      </c>
      <c r="C461" s="88"/>
      <c r="D461" s="88">
        <v>3000</v>
      </c>
    </row>
    <row r="462" spans="1:4" s="79" customFormat="1" ht="12.75">
      <c r="A462" s="81" t="s">
        <v>94</v>
      </c>
      <c r="B462" s="88">
        <v>3000</v>
      </c>
      <c r="C462" s="88"/>
      <c r="D462" s="88">
        <v>3000</v>
      </c>
    </row>
    <row r="463" spans="1:4" s="79" customFormat="1" ht="12.75">
      <c r="A463" s="81" t="s">
        <v>101</v>
      </c>
      <c r="B463" s="88">
        <v>3000</v>
      </c>
      <c r="C463" s="88"/>
      <c r="D463" s="88">
        <v>3000</v>
      </c>
    </row>
    <row r="464" spans="1:4" s="79" customFormat="1" ht="12.75">
      <c r="A464" s="81" t="s">
        <v>179</v>
      </c>
      <c r="B464" s="88">
        <v>3000</v>
      </c>
      <c r="C464" s="88"/>
      <c r="D464" s="88">
        <v>3000</v>
      </c>
    </row>
    <row r="465" spans="1:4" s="79" customFormat="1" ht="12.75">
      <c r="A465" s="81"/>
      <c r="B465" s="88"/>
      <c r="C465" s="88"/>
      <c r="D465" s="88"/>
    </row>
    <row r="466" spans="1:4" s="79" customFormat="1" ht="15">
      <c r="A466" s="83" t="s">
        <v>204</v>
      </c>
      <c r="B466" s="91">
        <f>B483</f>
        <v>105000</v>
      </c>
      <c r="C466" s="91"/>
      <c r="D466" s="91">
        <v>0</v>
      </c>
    </row>
    <row r="467" spans="1:4" s="79" customFormat="1" ht="15">
      <c r="A467" s="84" t="s">
        <v>169</v>
      </c>
      <c r="B467" s="86">
        <v>0</v>
      </c>
      <c r="C467" s="86"/>
      <c r="D467" s="86">
        <v>0</v>
      </c>
    </row>
    <row r="468" spans="1:4" s="79" customFormat="1" ht="12.75">
      <c r="A468" s="81" t="s">
        <v>70</v>
      </c>
      <c r="B468" s="88">
        <v>0</v>
      </c>
      <c r="C468" s="88"/>
      <c r="D468" s="88">
        <v>0</v>
      </c>
    </row>
    <row r="469" spans="1:4" s="79" customFormat="1" ht="12.75">
      <c r="A469" s="81" t="s">
        <v>153</v>
      </c>
      <c r="B469" s="88">
        <v>0</v>
      </c>
      <c r="C469" s="88"/>
      <c r="D469" s="88">
        <v>0</v>
      </c>
    </row>
    <row r="470" spans="1:4" s="79" customFormat="1" ht="12.75">
      <c r="A470" s="81" t="s">
        <v>154</v>
      </c>
      <c r="B470" s="88">
        <v>0</v>
      </c>
      <c r="C470" s="88"/>
      <c r="D470" s="88">
        <v>0</v>
      </c>
    </row>
    <row r="471" spans="1:4" s="79" customFormat="1" ht="12.75">
      <c r="A471" s="81" t="s">
        <v>155</v>
      </c>
      <c r="B471" s="88">
        <v>0</v>
      </c>
      <c r="C471" s="88"/>
      <c r="D471" s="88">
        <v>0</v>
      </c>
    </row>
    <row r="472" spans="1:4" s="79" customFormat="1" ht="12.75">
      <c r="A472" s="81" t="s">
        <v>156</v>
      </c>
      <c r="B472" s="88">
        <v>0</v>
      </c>
      <c r="C472" s="88"/>
      <c r="D472" s="88">
        <v>0</v>
      </c>
    </row>
    <row r="473" spans="1:4" s="79" customFormat="1" ht="12.75">
      <c r="A473" s="81" t="s">
        <v>157</v>
      </c>
      <c r="B473" s="88">
        <v>0</v>
      </c>
      <c r="C473" s="88"/>
      <c r="D473" s="88">
        <v>0</v>
      </c>
    </row>
    <row r="474" spans="1:4" s="79" customFormat="1" ht="12.75">
      <c r="A474" s="81" t="s">
        <v>158</v>
      </c>
      <c r="B474" s="88">
        <v>0</v>
      </c>
      <c r="C474" s="88"/>
      <c r="D474" s="88">
        <v>0</v>
      </c>
    </row>
    <row r="475" spans="1:4" s="79" customFormat="1" ht="12.75">
      <c r="A475" s="81" t="s">
        <v>159</v>
      </c>
      <c r="B475" s="88">
        <v>0</v>
      </c>
      <c r="C475" s="88"/>
      <c r="D475" s="88">
        <v>0</v>
      </c>
    </row>
    <row r="476" spans="1:4" s="79" customFormat="1" ht="12.75">
      <c r="A476" s="81" t="s">
        <v>160</v>
      </c>
      <c r="B476" s="88">
        <v>0</v>
      </c>
      <c r="C476" s="88"/>
      <c r="D476" s="88">
        <v>0</v>
      </c>
    </row>
    <row r="477" spans="1:4" s="79" customFormat="1" ht="12.75">
      <c r="A477" s="81" t="s">
        <v>161</v>
      </c>
      <c r="B477" s="88">
        <v>0</v>
      </c>
      <c r="C477" s="88"/>
      <c r="D477" s="88">
        <v>0</v>
      </c>
    </row>
    <row r="478" spans="1:4" s="79" customFormat="1" ht="12.75">
      <c r="A478" s="81" t="s">
        <v>162</v>
      </c>
      <c r="B478" s="88">
        <v>0</v>
      </c>
      <c r="C478" s="88"/>
      <c r="D478" s="88">
        <v>0</v>
      </c>
    </row>
    <row r="479" spans="1:4" s="79" customFormat="1" ht="12.75">
      <c r="A479" s="81" t="s">
        <v>163</v>
      </c>
      <c r="B479" s="88">
        <v>0</v>
      </c>
      <c r="C479" s="88"/>
      <c r="D479" s="88">
        <v>0</v>
      </c>
    </row>
    <row r="480" spans="1:4" s="79" customFormat="1" ht="12.75">
      <c r="A480" s="81" t="s">
        <v>164</v>
      </c>
      <c r="B480" s="88">
        <v>0</v>
      </c>
      <c r="C480" s="88"/>
      <c r="D480" s="88">
        <v>0</v>
      </c>
    </row>
    <row r="481" spans="1:4" s="79" customFormat="1" ht="12.75">
      <c r="A481" s="81" t="s">
        <v>165</v>
      </c>
      <c r="B481" s="88">
        <v>0</v>
      </c>
      <c r="C481" s="88"/>
      <c r="D481" s="88">
        <v>0</v>
      </c>
    </row>
    <row r="482" spans="1:4" s="79" customFormat="1" ht="12.75">
      <c r="A482" s="81" t="s">
        <v>166</v>
      </c>
      <c r="B482" s="88">
        <v>0</v>
      </c>
      <c r="C482" s="88"/>
      <c r="D482" s="88">
        <v>0</v>
      </c>
    </row>
    <row r="483" spans="1:4" ht="15">
      <c r="A483" s="84" t="s">
        <v>211</v>
      </c>
      <c r="B483" s="86">
        <v>105000</v>
      </c>
      <c r="C483" s="86"/>
      <c r="D483" s="86">
        <v>105000</v>
      </c>
    </row>
    <row r="484" spans="1:4" ht="12.75">
      <c r="A484" s="73" t="s">
        <v>86</v>
      </c>
      <c r="B484" s="88">
        <v>105000</v>
      </c>
      <c r="C484" s="88"/>
      <c r="D484" s="88">
        <v>105000</v>
      </c>
    </row>
    <row r="485" spans="1:4" ht="12.75">
      <c r="A485" s="73" t="s">
        <v>94</v>
      </c>
      <c r="B485" s="88">
        <v>105000</v>
      </c>
      <c r="C485" s="88"/>
      <c r="D485" s="88">
        <v>105000</v>
      </c>
    </row>
    <row r="486" spans="1:4" ht="12.75">
      <c r="A486" s="73" t="s">
        <v>101</v>
      </c>
      <c r="B486" s="88">
        <v>105000</v>
      </c>
      <c r="C486" s="88"/>
      <c r="D486" s="88">
        <v>105000</v>
      </c>
    </row>
    <row r="487" spans="1:4" ht="12.75">
      <c r="A487" s="73" t="s">
        <v>179</v>
      </c>
      <c r="B487" s="88">
        <v>105000</v>
      </c>
      <c r="C487" s="88"/>
      <c r="D487" s="88">
        <v>105000</v>
      </c>
    </row>
    <row r="488" spans="1:4" s="79" customFormat="1" ht="12.75">
      <c r="A488" s="81"/>
      <c r="B488" s="88"/>
      <c r="C488" s="88"/>
      <c r="D488" s="88"/>
    </row>
    <row r="489" spans="1:4" ht="15">
      <c r="A489" s="83" t="s">
        <v>205</v>
      </c>
      <c r="B489" s="91">
        <f t="shared" ref="B489:B490" si="0">B490</f>
        <v>30000</v>
      </c>
      <c r="C489" s="91"/>
      <c r="D489" s="91">
        <v>30000</v>
      </c>
    </row>
    <row r="490" spans="1:4" ht="15">
      <c r="A490" s="84" t="s">
        <v>208</v>
      </c>
      <c r="B490" s="86">
        <f t="shared" si="0"/>
        <v>30000</v>
      </c>
      <c r="C490" s="86"/>
      <c r="D490" s="86">
        <v>30000</v>
      </c>
    </row>
    <row r="491" spans="1:4" ht="12.75">
      <c r="A491" s="73" t="s">
        <v>177</v>
      </c>
      <c r="B491" s="88">
        <f>SUM(B492+B502)</f>
        <v>30000</v>
      </c>
      <c r="C491" s="88"/>
      <c r="D491" s="88">
        <v>30000</v>
      </c>
    </row>
    <row r="492" spans="1:4" ht="12.75">
      <c r="A492" s="73" t="s">
        <v>178</v>
      </c>
      <c r="B492" s="88">
        <f>SUM(B493+B496+B498)</f>
        <v>28000</v>
      </c>
      <c r="C492" s="88"/>
      <c r="D492" s="88">
        <v>28000</v>
      </c>
    </row>
    <row r="493" spans="1:4" ht="12.75">
      <c r="A493" s="73" t="s">
        <v>186</v>
      </c>
      <c r="B493" s="88">
        <v>20000</v>
      </c>
      <c r="C493" s="88"/>
      <c r="D493" s="88">
        <v>20000</v>
      </c>
    </row>
    <row r="494" spans="1:4" ht="12.75">
      <c r="A494" s="73" t="s">
        <v>187</v>
      </c>
      <c r="B494" s="88">
        <v>10000</v>
      </c>
      <c r="C494" s="88"/>
      <c r="D494" s="88">
        <v>10000</v>
      </c>
    </row>
    <row r="495" spans="1:4" ht="12.75">
      <c r="A495" s="73" t="s">
        <v>188</v>
      </c>
      <c r="B495" s="88">
        <v>10000</v>
      </c>
      <c r="C495" s="88"/>
      <c r="D495" s="88">
        <v>10000</v>
      </c>
    </row>
    <row r="496" spans="1:4" ht="12.75">
      <c r="A496" s="73" t="s">
        <v>196</v>
      </c>
      <c r="B496" s="88">
        <v>4000</v>
      </c>
      <c r="C496" s="88"/>
      <c r="D496" s="88">
        <v>4000</v>
      </c>
    </row>
    <row r="497" spans="1:4" ht="12.75">
      <c r="A497" s="73" t="s">
        <v>206</v>
      </c>
      <c r="B497" s="88">
        <v>4000</v>
      </c>
      <c r="C497" s="88"/>
      <c r="D497" s="88">
        <v>4000</v>
      </c>
    </row>
    <row r="498" spans="1:4" ht="12.75">
      <c r="A498" s="73" t="s">
        <v>225</v>
      </c>
      <c r="B498" s="88">
        <v>4000</v>
      </c>
      <c r="C498" s="88"/>
      <c r="D498" s="88">
        <v>4000</v>
      </c>
    </row>
    <row r="499" spans="1:4" s="79" customFormat="1" ht="12.75">
      <c r="A499" s="81" t="s">
        <v>226</v>
      </c>
      <c r="B499" s="88">
        <v>4000</v>
      </c>
      <c r="C499" s="88"/>
      <c r="D499" s="88">
        <v>4000</v>
      </c>
    </row>
    <row r="500" spans="1:4" s="79" customFormat="1" ht="12.75">
      <c r="A500" s="127" t="s">
        <v>249</v>
      </c>
      <c r="B500" s="88">
        <v>0</v>
      </c>
      <c r="C500" s="88"/>
      <c r="D500" s="88">
        <v>0</v>
      </c>
    </row>
    <row r="501" spans="1:4" s="79" customFormat="1" ht="12.75">
      <c r="A501" s="81" t="s">
        <v>250</v>
      </c>
      <c r="B501" s="88">
        <v>0</v>
      </c>
      <c r="C501" s="88"/>
      <c r="D501" s="88">
        <v>0</v>
      </c>
    </row>
    <row r="502" spans="1:4" ht="12.75">
      <c r="A502" s="73" t="s">
        <v>189</v>
      </c>
      <c r="B502" s="88">
        <v>2000</v>
      </c>
      <c r="C502" s="88"/>
      <c r="D502" s="88">
        <v>2000</v>
      </c>
    </row>
    <row r="503" spans="1:4" ht="12.75">
      <c r="A503" s="73" t="s">
        <v>190</v>
      </c>
      <c r="B503" s="88">
        <v>2000</v>
      </c>
      <c r="C503" s="88"/>
      <c r="D503" s="88">
        <v>2000</v>
      </c>
    </row>
    <row r="504" spans="1:4" ht="12.75">
      <c r="A504" s="73" t="s">
        <v>191</v>
      </c>
      <c r="B504" s="88">
        <v>2000</v>
      </c>
      <c r="C504" s="88"/>
      <c r="D504" s="88">
        <v>2000</v>
      </c>
    </row>
  </sheetData>
  <mergeCells count="3">
    <mergeCell ref="A1:D1"/>
    <mergeCell ref="A2:D2"/>
    <mergeCell ref="B3:D3"/>
  </mergeCells>
  <pageMargins left="0.25" right="0.25" top="0.75" bottom="0.75" header="0.3" footer="0.3"/>
  <pageSetup paperSize="9" scale="52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6"/>
  <sheetViews>
    <sheetView workbookViewId="0">
      <selection activeCell="G9" sqref="G9"/>
    </sheetView>
  </sheetViews>
  <sheetFormatPr defaultRowHeight="15"/>
  <cols>
    <col min="1" max="4" width="25.28515625" customWidth="1"/>
  </cols>
  <sheetData>
    <row r="1" spans="1:4" ht="42" customHeight="1">
      <c r="A1" s="137" t="s">
        <v>83</v>
      </c>
      <c r="B1" s="137"/>
      <c r="C1" s="137"/>
      <c r="D1" s="137"/>
    </row>
    <row r="2" spans="1:4" ht="18" customHeight="1">
      <c r="A2" s="16"/>
      <c r="B2" s="16"/>
      <c r="C2" s="16"/>
      <c r="D2" s="16"/>
    </row>
    <row r="3" spans="1:4" ht="15.75" customHeight="1">
      <c r="A3" s="137" t="s">
        <v>22</v>
      </c>
      <c r="B3" s="137"/>
      <c r="C3" s="137"/>
      <c r="D3" s="137"/>
    </row>
    <row r="4" spans="1:4" ht="18">
      <c r="A4" s="16"/>
      <c r="B4" s="16"/>
      <c r="C4" s="2"/>
      <c r="D4" s="2"/>
    </row>
    <row r="5" spans="1:4" ht="18" customHeight="1">
      <c r="A5" s="137" t="s">
        <v>50</v>
      </c>
      <c r="B5" s="137"/>
      <c r="C5" s="137"/>
      <c r="D5" s="137"/>
    </row>
    <row r="6" spans="1:4" ht="18">
      <c r="A6" s="16"/>
      <c r="B6" s="16"/>
      <c r="C6" s="2"/>
      <c r="D6" s="2"/>
    </row>
    <row r="7" spans="1:4">
      <c r="A7" s="14" t="s">
        <v>41</v>
      </c>
      <c r="B7" s="15" t="s">
        <v>82</v>
      </c>
      <c r="C7" s="82" t="s">
        <v>251</v>
      </c>
      <c r="D7" s="82" t="s">
        <v>252</v>
      </c>
    </row>
    <row r="8" spans="1:4">
      <c r="A8" s="5" t="s">
        <v>51</v>
      </c>
      <c r="B8" s="3"/>
      <c r="C8" s="3"/>
      <c r="D8" s="3"/>
    </row>
    <row r="9" spans="1:4" ht="25.5">
      <c r="A9" s="5" t="s">
        <v>52</v>
      </c>
      <c r="B9" s="3"/>
      <c r="C9" s="3"/>
      <c r="D9" s="3"/>
    </row>
    <row r="10" spans="1:4" ht="25.5">
      <c r="A10" s="12" t="s">
        <v>53</v>
      </c>
      <c r="B10" s="3"/>
      <c r="C10" s="3"/>
      <c r="D10" s="3"/>
    </row>
    <row r="11" spans="1:4">
      <c r="A11" s="12"/>
      <c r="B11" s="3"/>
      <c r="C11" s="3"/>
      <c r="D11" s="3"/>
    </row>
    <row r="12" spans="1:4">
      <c r="A12" s="5" t="s">
        <v>54</v>
      </c>
      <c r="B12" s="3"/>
      <c r="C12" s="3"/>
      <c r="D12" s="3"/>
    </row>
    <row r="13" spans="1:4">
      <c r="A13" s="17" t="s">
        <v>46</v>
      </c>
      <c r="B13" s="3"/>
      <c r="C13" s="3"/>
      <c r="D13" s="3"/>
    </row>
    <row r="14" spans="1:4">
      <c r="A14" s="7" t="s">
        <v>47</v>
      </c>
      <c r="B14" s="3"/>
      <c r="C14" s="3"/>
      <c r="D14" s="4"/>
    </row>
    <row r="15" spans="1:4">
      <c r="A15" s="17" t="s">
        <v>48</v>
      </c>
      <c r="B15" s="3"/>
      <c r="C15" s="3"/>
      <c r="D15" s="4"/>
    </row>
    <row r="16" spans="1:4">
      <c r="A16" s="7" t="s">
        <v>49</v>
      </c>
      <c r="B16" s="3"/>
      <c r="C16" s="3"/>
      <c r="D16" s="4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 1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2025-12-22T07:59:14Z</cp:lastPrinted>
  <dcterms:created xsi:type="dcterms:W3CDTF">2022-08-12T12:51:27Z</dcterms:created>
  <dcterms:modified xsi:type="dcterms:W3CDTF">2026-05-28T07:21:46Z</dcterms:modified>
</cp:coreProperties>
</file>