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79A33EBD-1F20-4B1E-B4C1-BF6C3163068C}" xr6:coauthVersionLast="36" xr6:coauthVersionMax="47" xr10:uidLastSave="{00000000-0000-0000-0000-000000000000}"/>
  <bookViews>
    <workbookView xWindow="-120" yWindow="-120" windowWidth="29040" windowHeight="15720" firstSheet="1" activeTab="6" xr2:uid="{00000000-000D-0000-FFFF-FFFF00000000}"/>
  </bookViews>
  <sheets>
    <sheet name="Uvod" sheetId="12" r:id="rId1"/>
    <sheet name="SAŽETAK" sheetId="10" r:id="rId2"/>
    <sheet name="Račun prihoda i rashoda" sheetId="20" r:id="rId3"/>
    <sheet name="Prihodi i rashodi po izvorima" sheetId="21" r:id="rId4"/>
    <sheet name="Rashodi prema funkcijskoj kl" sheetId="5" r:id="rId5"/>
    <sheet name="Račun financiranja po izvorima" sheetId="9" r:id="rId6"/>
    <sheet name="Posebni dio" sheetId="19" r:id="rId7"/>
  </sheet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94" i="19" l="1"/>
  <c r="D38" i="21" l="1"/>
  <c r="J36" i="10"/>
  <c r="J29" i="10"/>
  <c r="J21" i="10"/>
  <c r="J11" i="10"/>
  <c r="J8" i="10"/>
  <c r="I36" i="10"/>
  <c r="I29" i="10"/>
  <c r="I21" i="10"/>
  <c r="I11" i="10"/>
  <c r="I8" i="10"/>
  <c r="I14" i="10" l="1"/>
  <c r="I22" i="10" s="1"/>
  <c r="J14" i="10"/>
  <c r="J22" i="10" s="1"/>
  <c r="H29" i="10"/>
  <c r="G36" i="10"/>
  <c r="H36" i="10"/>
  <c r="F36" i="10"/>
  <c r="F29" i="10"/>
  <c r="D171" i="20" l="1"/>
  <c r="B10" i="20" l="1"/>
  <c r="B42" i="20" s="1"/>
  <c r="B37" i="20"/>
  <c r="B36" i="20" s="1"/>
  <c r="C10" i="20"/>
  <c r="C42" i="20"/>
  <c r="F171" i="20"/>
  <c r="E171" i="20"/>
  <c r="F36" i="20"/>
  <c r="F15" i="20"/>
  <c r="F11" i="20" s="1"/>
  <c r="E36" i="20"/>
  <c r="E15" i="20"/>
  <c r="E11" i="20" s="1"/>
  <c r="E10" i="20" s="1"/>
  <c r="D268" i="19"/>
  <c r="D267" i="19" s="1"/>
  <c r="E268" i="19"/>
  <c r="E267" i="19" s="1"/>
  <c r="F268" i="19"/>
  <c r="F267" i="19" s="1"/>
  <c r="F340" i="19"/>
  <c r="F331" i="19" s="1"/>
  <c r="E340" i="19"/>
  <c r="E331" i="19" s="1"/>
  <c r="D340" i="19"/>
  <c r="D331" i="19" s="1"/>
  <c r="F329" i="19"/>
  <c r="F328" i="19" s="1"/>
  <c r="E329" i="19"/>
  <c r="E328" i="19" s="1"/>
  <c r="D329" i="19"/>
  <c r="D328" i="19" s="1"/>
  <c r="F326" i="19"/>
  <c r="F325" i="19" s="1"/>
  <c r="E326" i="19"/>
  <c r="D326" i="19"/>
  <c r="D325" i="19" s="1"/>
  <c r="E325" i="19"/>
  <c r="D384" i="19"/>
  <c r="D383" i="19" s="1"/>
  <c r="D382" i="19" s="1"/>
  <c r="D381" i="19" s="1"/>
  <c r="D380" i="19" s="1"/>
  <c r="E384" i="19"/>
  <c r="E383" i="19" s="1"/>
  <c r="E382" i="19" s="1"/>
  <c r="E381" i="19" s="1"/>
  <c r="E380" i="19" s="1"/>
  <c r="F384" i="19"/>
  <c r="F383" i="19" s="1"/>
  <c r="F382" i="19" s="1"/>
  <c r="F381" i="19" s="1"/>
  <c r="F380" i="19" s="1"/>
  <c r="D387" i="19"/>
  <c r="E387" i="19"/>
  <c r="F387" i="19"/>
  <c r="D402" i="19"/>
  <c r="D401" i="19" s="1"/>
  <c r="D397" i="19" s="1"/>
  <c r="E402" i="19"/>
  <c r="E401" i="19" s="1"/>
  <c r="E397" i="19" s="1"/>
  <c r="F402" i="19"/>
  <c r="F401" i="19" s="1"/>
  <c r="F397" i="19" s="1"/>
  <c r="E412" i="19"/>
  <c r="D413" i="19"/>
  <c r="E413" i="19"/>
  <c r="F413" i="19"/>
  <c r="D419" i="19"/>
  <c r="E419" i="19"/>
  <c r="F419" i="19"/>
  <c r="D422" i="19"/>
  <c r="D421" i="19" s="1"/>
  <c r="E422" i="19"/>
  <c r="E421" i="19" s="1"/>
  <c r="F422" i="19"/>
  <c r="F421" i="19" s="1"/>
  <c r="D426" i="19"/>
  <c r="D425" i="19" s="1"/>
  <c r="D424" i="19" s="1"/>
  <c r="E426" i="19"/>
  <c r="E425" i="19" s="1"/>
  <c r="E424" i="19" s="1"/>
  <c r="F426" i="19"/>
  <c r="F425" i="19" s="1"/>
  <c r="F424" i="19" s="1"/>
  <c r="D15" i="20"/>
  <c r="D11" i="20" s="1"/>
  <c r="D36" i="20"/>
  <c r="E411" i="19" l="1"/>
  <c r="F10" i="20"/>
  <c r="D10" i="20"/>
  <c r="F324" i="19"/>
  <c r="D324" i="19"/>
  <c r="D323" i="19" s="1"/>
  <c r="D322" i="19" s="1"/>
  <c r="F412" i="19"/>
  <c r="F411" i="19" s="1"/>
  <c r="F396" i="19" s="1"/>
  <c r="F395" i="19" s="1"/>
  <c r="E324" i="19"/>
  <c r="E323" i="19" s="1"/>
  <c r="E322" i="19" s="1"/>
  <c r="F323" i="19"/>
  <c r="F322" i="19" s="1"/>
  <c r="D412" i="19"/>
  <c r="D411" i="19" s="1"/>
  <c r="E396" i="19"/>
  <c r="E395" i="19" s="1"/>
  <c r="D396" i="19"/>
  <c r="D395" i="19" s="1"/>
  <c r="F60" i="21" l="1"/>
  <c r="F48" i="21"/>
  <c r="F39" i="21"/>
  <c r="E60" i="21"/>
  <c r="E48" i="21"/>
  <c r="E39" i="21"/>
  <c r="D39" i="21"/>
  <c r="D48" i="21"/>
  <c r="F19" i="21"/>
  <c r="F16" i="21"/>
  <c r="F10" i="21"/>
  <c r="E19" i="21"/>
  <c r="E16" i="21"/>
  <c r="E10" i="21"/>
  <c r="D16" i="21"/>
  <c r="D10" i="21"/>
  <c r="D19" i="21"/>
  <c r="B19" i="21"/>
  <c r="E9" i="21" l="1"/>
  <c r="F9" i="21"/>
  <c r="C19" i="21" l="1"/>
  <c r="B10" i="21"/>
  <c r="C10" i="21"/>
  <c r="B13" i="21"/>
  <c r="D9" i="21"/>
  <c r="B30" i="21"/>
  <c r="C30" i="21"/>
  <c r="D60" i="21"/>
  <c r="C38" i="21"/>
  <c r="B38" i="21"/>
  <c r="B9" i="21" l="1"/>
  <c r="F38" i="21"/>
  <c r="C9" i="21"/>
  <c r="E38" i="21"/>
  <c r="F769" i="19"/>
  <c r="F768" i="19" s="1"/>
  <c r="F767" i="19" s="1"/>
  <c r="F766" i="19" s="1"/>
  <c r="F765" i="19" s="1"/>
  <c r="E769" i="19"/>
  <c r="E768" i="19"/>
  <c r="E767" i="19" s="1"/>
  <c r="E766" i="19" s="1"/>
  <c r="E765" i="19" s="1"/>
  <c r="F649" i="19"/>
  <c r="F648" i="19" s="1"/>
  <c r="F647" i="19" s="1"/>
  <c r="F646" i="19" s="1"/>
  <c r="E649" i="19"/>
  <c r="E648" i="19" s="1"/>
  <c r="E647" i="19" s="1"/>
  <c r="E646" i="19" s="1"/>
  <c r="F617" i="19"/>
  <c r="F616" i="19" s="1"/>
  <c r="E617" i="19"/>
  <c r="E616" i="19" s="1"/>
  <c r="F608" i="19"/>
  <c r="F607" i="19" s="1"/>
  <c r="F603" i="19" s="1"/>
  <c r="E608" i="19"/>
  <c r="E607" i="19" s="1"/>
  <c r="E603" i="19" s="1"/>
  <c r="F588" i="19"/>
  <c r="E588" i="19"/>
  <c r="F581" i="19"/>
  <c r="E581" i="19"/>
  <c r="E580" i="19" s="1"/>
  <c r="E576" i="19" s="1"/>
  <c r="F580" i="19"/>
  <c r="F576" i="19" s="1"/>
  <c r="F575" i="19" s="1"/>
  <c r="F574" i="19" s="1"/>
  <c r="F573" i="19" s="1"/>
  <c r="F525" i="19"/>
  <c r="E525" i="19"/>
  <c r="F523" i="19"/>
  <c r="E523" i="19"/>
  <c r="F521" i="19"/>
  <c r="E521" i="19"/>
  <c r="F517" i="19"/>
  <c r="E517" i="19"/>
  <c r="F515" i="19"/>
  <c r="E515" i="19"/>
  <c r="F513" i="19"/>
  <c r="E513" i="19"/>
  <c r="F511" i="19"/>
  <c r="E511" i="19"/>
  <c r="F509" i="19"/>
  <c r="E509" i="19"/>
  <c r="F507" i="19"/>
  <c r="E507" i="19"/>
  <c r="F505" i="19"/>
  <c r="E505" i="19"/>
  <c r="F503" i="19"/>
  <c r="E503" i="19"/>
  <c r="F500" i="19"/>
  <c r="E500" i="19"/>
  <c r="F498" i="19"/>
  <c r="E498" i="19"/>
  <c r="F496" i="19"/>
  <c r="E496" i="19"/>
  <c r="F493" i="19"/>
  <c r="E493" i="19"/>
  <c r="F487" i="19"/>
  <c r="E487" i="19"/>
  <c r="F273" i="19"/>
  <c r="E273" i="19"/>
  <c r="F271" i="19"/>
  <c r="F270" i="19" s="1"/>
  <c r="F266" i="19" s="1"/>
  <c r="E271" i="19"/>
  <c r="E270" i="19" s="1"/>
  <c r="E266" i="19" s="1"/>
  <c r="F244" i="19"/>
  <c r="E244" i="19"/>
  <c r="F242" i="19"/>
  <c r="E242" i="19"/>
  <c r="F238" i="19"/>
  <c r="E238" i="19"/>
  <c r="F235" i="19"/>
  <c r="E235" i="19"/>
  <c r="F233" i="19"/>
  <c r="E233" i="19"/>
  <c r="F231" i="19"/>
  <c r="E231" i="19"/>
  <c r="F229" i="19"/>
  <c r="E229" i="19"/>
  <c r="F226" i="19"/>
  <c r="F225" i="19" s="1"/>
  <c r="E226" i="19"/>
  <c r="E225" i="19"/>
  <c r="F222" i="19"/>
  <c r="F221" i="19" s="1"/>
  <c r="E222" i="19"/>
  <c r="E221" i="19" s="1"/>
  <c r="F216" i="19"/>
  <c r="F215" i="19" s="1"/>
  <c r="E216" i="19"/>
  <c r="E215" i="19" s="1"/>
  <c r="F213" i="19"/>
  <c r="F212" i="19" s="1"/>
  <c r="E213" i="19"/>
  <c r="E212" i="19" s="1"/>
  <c r="F204" i="19"/>
  <c r="F203" i="19" s="1"/>
  <c r="E204" i="19"/>
  <c r="E203" i="19" s="1"/>
  <c r="F201" i="19"/>
  <c r="F200" i="19" s="1"/>
  <c r="E201" i="19"/>
  <c r="E200" i="19" s="1"/>
  <c r="F190" i="19"/>
  <c r="F189" i="19" s="1"/>
  <c r="F185" i="19" s="1"/>
  <c r="E190" i="19"/>
  <c r="E189" i="19" s="1"/>
  <c r="E185" i="19" s="1"/>
  <c r="F152" i="19"/>
  <c r="E152" i="19"/>
  <c r="F149" i="19"/>
  <c r="F148" i="19" s="1"/>
  <c r="E149" i="19"/>
  <c r="E148" i="19" s="1"/>
  <c r="F146" i="19"/>
  <c r="F145" i="19" s="1"/>
  <c r="F144" i="19" s="1"/>
  <c r="E146" i="19"/>
  <c r="E145" i="19" s="1"/>
  <c r="E144" i="19" s="1"/>
  <c r="F142" i="19"/>
  <c r="E142" i="19"/>
  <c r="F140" i="19"/>
  <c r="E140" i="19"/>
  <c r="F137" i="19"/>
  <c r="E137" i="19"/>
  <c r="F135" i="19"/>
  <c r="E135" i="19"/>
  <c r="F133" i="19"/>
  <c r="E133" i="19"/>
  <c r="F129" i="19"/>
  <c r="E129" i="19"/>
  <c r="F126" i="19"/>
  <c r="E126" i="19"/>
  <c r="F121" i="19"/>
  <c r="E121" i="19"/>
  <c r="F119" i="19"/>
  <c r="E119" i="19"/>
  <c r="F117" i="19"/>
  <c r="E117" i="19"/>
  <c r="F112" i="19"/>
  <c r="E112" i="19"/>
  <c r="F109" i="19"/>
  <c r="E109" i="19"/>
  <c r="F106" i="19"/>
  <c r="E106" i="19"/>
  <c r="F103" i="19"/>
  <c r="E103" i="19"/>
  <c r="F101" i="19"/>
  <c r="E101" i="19"/>
  <c r="F99" i="19"/>
  <c r="E99" i="19"/>
  <c r="F97" i="19"/>
  <c r="E97" i="19"/>
  <c r="F91" i="19"/>
  <c r="E91" i="19"/>
  <c r="F87" i="19"/>
  <c r="E87" i="19"/>
  <c r="F82" i="19"/>
  <c r="E82" i="19"/>
  <c r="F75" i="19"/>
  <c r="F74" i="19" s="1"/>
  <c r="F73" i="19" s="1"/>
  <c r="E75" i="19"/>
  <c r="E74" i="19" s="1"/>
  <c r="E73" i="19" s="1"/>
  <c r="F71" i="19"/>
  <c r="E71" i="19"/>
  <c r="F520" i="19" l="1"/>
  <c r="E265" i="19"/>
  <c r="E264" i="19" s="1"/>
  <c r="F228" i="19"/>
  <c r="F224" i="19" s="1"/>
  <c r="E486" i="19"/>
  <c r="E90" i="19"/>
  <c r="F265" i="19"/>
  <c r="F264" i="19" s="1"/>
  <c r="F90" i="19"/>
  <c r="E228" i="19"/>
  <c r="E224" i="19" s="1"/>
  <c r="E132" i="19"/>
  <c r="E199" i="19"/>
  <c r="E211" i="19"/>
  <c r="E602" i="19"/>
  <c r="E601" i="19" s="1"/>
  <c r="E600" i="19" s="1"/>
  <c r="F132" i="19"/>
  <c r="F199" i="19"/>
  <c r="F602" i="19"/>
  <c r="F601" i="19" s="1"/>
  <c r="F600" i="19" s="1"/>
  <c r="E575" i="19"/>
  <c r="E574" i="19" s="1"/>
  <c r="E573" i="19" s="1"/>
  <c r="F502" i="19"/>
  <c r="E520" i="19"/>
  <c r="E184" i="19"/>
  <c r="E183" i="19" s="1"/>
  <c r="E159" i="19" s="1"/>
  <c r="F211" i="19"/>
  <c r="F184" i="19"/>
  <c r="F183" i="19" s="1"/>
  <c r="F159" i="19" s="1"/>
  <c r="E105" i="19"/>
  <c r="E241" i="19"/>
  <c r="E240" i="19" s="1"/>
  <c r="F486" i="19"/>
  <c r="F105" i="19"/>
  <c r="F241" i="19"/>
  <c r="F240" i="19" s="1"/>
  <c r="E502" i="19"/>
  <c r="F80" i="19" l="1"/>
  <c r="F79" i="19" s="1"/>
  <c r="F78" i="19" s="1"/>
  <c r="F6" i="19" s="1"/>
  <c r="F5" i="19" s="1"/>
  <c r="F482" i="19"/>
  <c r="F481" i="19" s="1"/>
  <c r="F480" i="19" s="1"/>
  <c r="F394" i="19" s="1"/>
  <c r="E482" i="19"/>
  <c r="E481" i="19" s="1"/>
  <c r="E480" i="19" s="1"/>
  <c r="E210" i="19"/>
  <c r="E209" i="19" s="1"/>
  <c r="E208" i="19" s="1"/>
  <c r="F210" i="19"/>
  <c r="F209" i="19" s="1"/>
  <c r="E80" i="19"/>
  <c r="E79" i="19" s="1"/>
  <c r="E78" i="19" s="1"/>
  <c r="E6" i="19" s="1"/>
  <c r="E5" i="19" s="1"/>
  <c r="F208" i="19" l="1"/>
  <c r="F207" i="19" s="1"/>
  <c r="F4" i="19" s="1"/>
  <c r="E207" i="19"/>
  <c r="E4" i="19" s="1"/>
  <c r="D588" i="19"/>
  <c r="D608" i="19"/>
  <c r="D581" i="19"/>
  <c r="D580" i="19" s="1"/>
  <c r="D493" i="19"/>
  <c r="D82" i="19" l="1"/>
  <c r="D129" i="19"/>
  <c r="D91" i="19"/>
  <c r="D121" i="19"/>
  <c r="D140" i="19" l="1"/>
  <c r="D149" i="19" l="1"/>
  <c r="D148" i="19" s="1"/>
  <c r="D222" i="19"/>
  <c r="D221" i="19" s="1"/>
  <c r="D231" i="19"/>
  <c r="D235" i="19"/>
  <c r="D525" i="19"/>
  <c r="D523" i="19"/>
  <c r="D521" i="19"/>
  <c r="D517" i="19"/>
  <c r="D515" i="19"/>
  <c r="D513" i="19"/>
  <c r="D511" i="19"/>
  <c r="D509" i="19"/>
  <c r="D507" i="19"/>
  <c r="D505" i="19"/>
  <c r="D503" i="19"/>
  <c r="D500" i="19"/>
  <c r="D498" i="19"/>
  <c r="D496" i="19"/>
  <c r="D487" i="19"/>
  <c r="D576" i="19"/>
  <c r="D607" i="19"/>
  <c r="D603" i="19" s="1"/>
  <c r="D617" i="19"/>
  <c r="D575" i="19" l="1"/>
  <c r="D574" i="19" s="1"/>
  <c r="D573" i="19" s="1"/>
  <c r="D616" i="19"/>
  <c r="D602" i="19" s="1"/>
  <c r="D601" i="19" s="1"/>
  <c r="D600" i="19" s="1"/>
  <c r="D486" i="19"/>
  <c r="D502" i="19"/>
  <c r="D520" i="19"/>
  <c r="D649" i="19"/>
  <c r="D648" i="19" s="1"/>
  <c r="D647" i="19" s="1"/>
  <c r="D646" i="19" s="1"/>
  <c r="D769" i="19"/>
  <c r="D768" i="19" s="1"/>
  <c r="D482" i="19" l="1"/>
  <c r="D481" i="19" s="1"/>
  <c r="D480" i="19" s="1"/>
  <c r="D394" i="19" s="1"/>
  <c r="D767" i="19"/>
  <c r="D766" i="19" s="1"/>
  <c r="D765" i="19" s="1"/>
  <c r="D273" i="19" l="1"/>
  <c r="D271" i="19"/>
  <c r="D270" i="19" s="1"/>
  <c r="D266" i="19" s="1"/>
  <c r="D265" i="19" s="1"/>
  <c r="D264" i="19" s="1"/>
  <c r="D213" i="19"/>
  <c r="D212" i="19" s="1"/>
  <c r="D244" i="19"/>
  <c r="D242" i="19"/>
  <c r="D238" i="19"/>
  <c r="D233" i="19"/>
  <c r="D229" i="19"/>
  <c r="D226" i="19"/>
  <c r="D225" i="19" s="1"/>
  <c r="D216" i="19"/>
  <c r="D215" i="19" s="1"/>
  <c r="D228" i="19" l="1"/>
  <c r="D224" i="19" s="1"/>
  <c r="D241" i="19"/>
  <c r="D240" i="19" s="1"/>
  <c r="D211" i="19"/>
  <c r="D204" i="19"/>
  <c r="D203" i="19" s="1"/>
  <c r="D201" i="19"/>
  <c r="D200" i="19" s="1"/>
  <c r="D190" i="19"/>
  <c r="D189" i="19" s="1"/>
  <c r="D152" i="19"/>
  <c r="D146" i="19"/>
  <c r="D145" i="19" s="1"/>
  <c r="D144" i="19" s="1"/>
  <c r="D142" i="19"/>
  <c r="D135" i="19"/>
  <c r="D133" i="19"/>
  <c r="D126" i="19"/>
  <c r="D119" i="19"/>
  <c r="D117" i="19"/>
  <c r="D112" i="19"/>
  <c r="D109" i="19"/>
  <c r="D106" i="19"/>
  <c r="D103" i="19"/>
  <c r="D101" i="19"/>
  <c r="D99" i="19"/>
  <c r="D97" i="19"/>
  <c r="D87" i="19"/>
  <c r="D81" i="19" s="1"/>
  <c r="D71" i="19"/>
  <c r="D75" i="19"/>
  <c r="D74" i="19" s="1"/>
  <c r="D73" i="19" s="1"/>
  <c r="D132" i="19" l="1"/>
  <c r="D90" i="19"/>
  <c r="D105" i="19"/>
  <c r="D210" i="19"/>
  <c r="D209" i="19" s="1"/>
  <c r="D185" i="19"/>
  <c r="D199" i="19"/>
  <c r="D208" i="19" l="1"/>
  <c r="D207" i="19" s="1"/>
  <c r="D80" i="19"/>
  <c r="D79" i="19" s="1"/>
  <c r="D78" i="19" s="1"/>
  <c r="D6" i="19" s="1"/>
  <c r="D5" i="19" s="1"/>
  <c r="D184" i="19"/>
  <c r="D183" i="19" s="1"/>
  <c r="D159" i="19" s="1"/>
  <c r="D4" i="19" l="1"/>
  <c r="H21" i="10" l="1"/>
  <c r="G21" i="10"/>
  <c r="F21" i="10"/>
  <c r="H11" i="10"/>
  <c r="G11" i="10"/>
  <c r="F11" i="10"/>
  <c r="H8" i="10"/>
  <c r="G8" i="10"/>
  <c r="F8" i="10"/>
  <c r="G14" i="10" l="1"/>
  <c r="G28" i="10" s="1"/>
  <c r="G29" i="10" s="1"/>
  <c r="H14" i="10"/>
  <c r="H22" i="10" s="1"/>
  <c r="F14" i="10"/>
</calcChain>
</file>

<file path=xl/sharedStrings.xml><?xml version="1.0" encoding="utf-8"?>
<sst xmlns="http://schemas.openxmlformats.org/spreadsheetml/2006/main" count="1082" uniqueCount="279">
  <si>
    <t>PRIHODI UKUPNO</t>
  </si>
  <si>
    <t>RASHODI UKUPNO</t>
  </si>
  <si>
    <t>NETO FINANCIRANJE</t>
  </si>
  <si>
    <t xml:space="preserve">A. RAČUN PRIHODA I RASHODA </t>
  </si>
  <si>
    <t>RASHODI PREMA FUNKCIJSKOJ KLASIFIKACIJI</t>
  </si>
  <si>
    <t>UKUPNI RASHODI</t>
  </si>
  <si>
    <t>I. OPĆI DIO</t>
  </si>
  <si>
    <t>A) SAŽETAK RAČUNA PRIHODA I RASHODA</t>
  </si>
  <si>
    <t>B) SAŽETAK RAČUNA FINANCIRANJA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</si>
  <si>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</si>
  <si>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</si>
  <si>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</si>
  <si>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</si>
  <si>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</si>
  <si>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</si>
  <si>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</si>
  <si>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IZVORIMA FINANCIRANJA</t>
  </si>
  <si>
    <t>Brojčana oznaka i naziv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</si>
  <si>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</si>
  <si>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</si>
  <si>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</si>
  <si>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</si>
  <si>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</si>
  <si>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</si>
  <si>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</si>
  <si>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</si>
  <si>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</si>
  <si>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</si>
  <si>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</si>
  <si>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</si>
  <si>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</si>
  <si>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U SLJEDEĆE RAZDOBLJE</t>
  </si>
  <si>
    <t>VIŠAK / MANJAK + NETO FINANCIRANJE + PRIJENOS VIŠKA / MANJKA IZ PRETHODNE(IH) GODINE - PRIJENOS VIŠKA / MANJKA U SLJEDEĆE RAZDOBLJE</t>
  </si>
  <si>
    <t>31 Rashodi za zaposlene</t>
  </si>
  <si>
    <t>4 Rashodi za nabavu nefinancijske imovine</t>
  </si>
  <si>
    <t>BROJČANA OZNAKA I NAZIV</t>
  </si>
  <si>
    <t>09 OBRAZOVANJE</t>
  </si>
  <si>
    <t>091 Predškolsko I osnovno obrazovanje</t>
  </si>
  <si>
    <t>FINANCIJSKI PLAN PRORAČUNSKOG KORISNIKA JEDINICE LOKALNE I PODRUČNE (REGIONALNE) SAMOUPRAVE 
ZA 2026. I PROJEKCIJA ZA 2027. I 2028. GODINU</t>
  </si>
  <si>
    <t>Projekcija 
za 2028.</t>
  </si>
  <si>
    <t>32 Materijalni rashodi</t>
  </si>
  <si>
    <t>321 Naknade troškova zaposlenima</t>
  </si>
  <si>
    <t>3211 Službena putovanja</t>
  </si>
  <si>
    <t>32111 Dnevnice za službeni put u zemlji</t>
  </si>
  <si>
    <t>32113 Naknade za smještaj na službenom putu u zemlji</t>
  </si>
  <si>
    <t>32115 Naknade za prijevoz na službenom putu u zemlji</t>
  </si>
  <si>
    <t>3213 Stručno usavršavanje zaposlenika</t>
  </si>
  <si>
    <t>32131 Seminari, savjetovanja i simpoziji</t>
  </si>
  <si>
    <t>322 Rashodi za materijal i energiju</t>
  </si>
  <si>
    <t>3221 Uredski materijal i ostali materijalni rashodi</t>
  </si>
  <si>
    <t>32211 Uredski materijal</t>
  </si>
  <si>
    <t>32212 Literatura (publikacije, časopisi, glasila, knjige i ostalo)</t>
  </si>
  <si>
    <t>32214 Materijal i sredstva za čišćenje i održavanje</t>
  </si>
  <si>
    <t>32216 Materijal za higijenske potrebe i njegu</t>
  </si>
  <si>
    <t>32219 Ostali materijal za potrebe redovnog poslovanja</t>
  </si>
  <si>
    <t>3222 Materijal i sirovine</t>
  </si>
  <si>
    <t>32226 Lijekovi</t>
  </si>
  <si>
    <t>3223 Energija</t>
  </si>
  <si>
    <t>3224 Materijal i dijelovi za tekuće i investicijsko održavanje</t>
  </si>
  <si>
    <t>32242 Materijal i dijelovi za tekuće i investicijsko održavanje postrojenja i opreme</t>
  </si>
  <si>
    <t>3225 Sitni inventar i auto gume</t>
  </si>
  <si>
    <t>32251 Sitni inventar</t>
  </si>
  <si>
    <t>3227 Službena, radna i zaštitna odjeća i obuća</t>
  </si>
  <si>
    <t>32271 Službena, radna i zaštitna odjeća i obuća</t>
  </si>
  <si>
    <t>323 Rashodi za usluge</t>
  </si>
  <si>
    <t>3231 Usluge telefona, pošte i prijevoza</t>
  </si>
  <si>
    <t>32311 Usluge telefona, telefaksa</t>
  </si>
  <si>
    <t>32313 Poštarina (pisma, tiskanice i sl.)</t>
  </si>
  <si>
    <t>3232 Usluge tekućeg i investicijskog održavanja</t>
  </si>
  <si>
    <t>32321 Usluge tekućeg i investicijskog održavanja građevinskih objekata</t>
  </si>
  <si>
    <t>32322 Usluge tekućeg i investicijskog održavanja postrojenja i opreme</t>
  </si>
  <si>
    <t>3234 Komunalne usluge</t>
  </si>
  <si>
    <t>32341 Opskrba vodom</t>
  </si>
  <si>
    <t>32342 Iznošenje i odvoz smeća</t>
  </si>
  <si>
    <t>32343 Deratizacija i dezinsekcija</t>
  </si>
  <si>
    <t>32349 Ostale komunalne usluge</t>
  </si>
  <si>
    <t>3235 Zakupnine i najamnine</t>
  </si>
  <si>
    <t>32354 Licence</t>
  </si>
  <si>
    <t>3236 Zdravstvene i veterinarske usluge</t>
  </si>
  <si>
    <t>32361 Obvezni i preventivni zdravstveni pregledi zaposlenika</t>
  </si>
  <si>
    <t>3237 Intelektualne i osobne usluge</t>
  </si>
  <si>
    <t>32371 Autorski honorari</t>
  </si>
  <si>
    <t>32372 Ugovori o djelu</t>
  </si>
  <si>
    <t>32379 Ostale intelektualne usluge</t>
  </si>
  <si>
    <t>3238 Računalne usluge</t>
  </si>
  <si>
    <t>32381 Usluge ažuriranja računalnih baza</t>
  </si>
  <si>
    <t>32389 Ostale računalne usluge</t>
  </si>
  <si>
    <t>3239 Ostale usluge</t>
  </si>
  <si>
    <t>32391 Grafičke i tiskarske usluge, usluge kopiranja i uvezivanja i slično</t>
  </si>
  <si>
    <t>32396 Usluge čuvanja imovine i osoba</t>
  </si>
  <si>
    <t>329 Ostali nespomenuti rashodi poslovanja</t>
  </si>
  <si>
    <t>3292 Premije osiguranja</t>
  </si>
  <si>
    <t>32922 Premije osiguranja ostale imovine</t>
  </si>
  <si>
    <t>3293 Reprezentacija</t>
  </si>
  <si>
    <t>32931 Reprezentacija</t>
  </si>
  <si>
    <t>3294 Članarine</t>
  </si>
  <si>
    <t>32941 Tuzemne članarine</t>
  </si>
  <si>
    <t>3295 Pristojbe i naknade</t>
  </si>
  <si>
    <t>32959 Ostale pristojbe i naknade</t>
  </si>
  <si>
    <t>3299 Ostali nespomenuti rashodi poslovanja</t>
  </si>
  <si>
    <t>32999 Ostali nespomenuti rashodi poslovanja</t>
  </si>
  <si>
    <t>34 Financijski rashodi</t>
  </si>
  <si>
    <t>343 Ostali financijski rashodi</t>
  </si>
  <si>
    <t>3431 Bankarske usluge i usluge platnog prometa</t>
  </si>
  <si>
    <t>34312 Usluge platnog prometa</t>
  </si>
  <si>
    <t>311 Plaće</t>
  </si>
  <si>
    <t>3111 Plaće za redovan rad</t>
  </si>
  <si>
    <t>31111 Plaće za zaposlene</t>
  </si>
  <si>
    <t>312 Ostali rashodi za zaposlene</t>
  </si>
  <si>
    <t>3121 Ostali rashodi za zaposlene</t>
  </si>
  <si>
    <t>31212 Nagrade</t>
  </si>
  <si>
    <t>31213 Darovi</t>
  </si>
  <si>
    <t>31215 Naknade za bolest, invalidnost i smrtni slučaj</t>
  </si>
  <si>
    <t>31216 Regres za godišnji odmor</t>
  </si>
  <si>
    <t>313 Doprinosi na plaće</t>
  </si>
  <si>
    <t>3132 Doprinos za zdravstveno osiguranje</t>
  </si>
  <si>
    <t>31321 Doprinosi za obvezno zdravstveno osiguranje</t>
  </si>
  <si>
    <t>3212 Naknade za prijevoz, za rad na terenu i odvojeni život</t>
  </si>
  <si>
    <t>32121 Naknade za prijevoz na posao i s posla</t>
  </si>
  <si>
    <t>32955 Novčana naknada poslodavca zbog nezapošljavanja osoba s invaliditetom</t>
  </si>
  <si>
    <t>Izvor: 11 Opći prihodi i primici</t>
  </si>
  <si>
    <t>32231 Električna energija</t>
  </si>
  <si>
    <t>37 Naknade građanima i kućanstvima na temelju osiguranja i druge naknade</t>
  </si>
  <si>
    <t>372 Ostale naknade građanima i kućanstvima iz proračuna</t>
  </si>
  <si>
    <t>3722 Naknade građanima i kućanstvima u naravi</t>
  </si>
  <si>
    <t>37221 Sufinanciranje cijene prijevoza</t>
  </si>
  <si>
    <t>37229 Ostale naknade iz proračuna u naravi</t>
  </si>
  <si>
    <t>42 Rashodi za nabavu proizvedene dugotrajne imovine</t>
  </si>
  <si>
    <t>422 Postrojenja i oprema</t>
  </si>
  <si>
    <t>32224 Namirnice</t>
  </si>
  <si>
    <t>3721 Naknade građanima i kućanstvima u novcu</t>
  </si>
  <si>
    <t>37219 Ostale naknade iz proračuna u novcu</t>
  </si>
  <si>
    <t>38 Rashodi za donacije, kazne, naknade šteta i kapitalne pomoći</t>
  </si>
  <si>
    <t>381 Tekuće donacije</t>
  </si>
  <si>
    <t>3812 Tekuće donacije u naravi</t>
  </si>
  <si>
    <t>38129 Ostale tekuće donacije u naravi</t>
  </si>
  <si>
    <t>4221 Uredska oprema i namještaj</t>
  </si>
  <si>
    <t>42211 Računala i računalna oprema</t>
  </si>
  <si>
    <t>42212 Uredski namještaj</t>
  </si>
  <si>
    <t>424 Knjige, umjetnička djela i ostale izložbene vrijednosti</t>
  </si>
  <si>
    <t>4241 Knjige u knjižnicama</t>
  </si>
  <si>
    <t>42411 Knjige u knjižnici</t>
  </si>
  <si>
    <t>32373 Usluge odvjetnika i pravnog savjetovanja</t>
  </si>
  <si>
    <t>32363 Laboratorijske usluge</t>
  </si>
  <si>
    <t>32953 Javnobilježničke pristojbe</t>
  </si>
  <si>
    <t>4223 Oprema za održavanje i zaštitu</t>
  </si>
  <si>
    <t>32319 Ostale usluge za komunikaciju i prijevoz</t>
  </si>
  <si>
    <t>42239 Ostala oprema za održavanje i zaštitu</t>
  </si>
  <si>
    <t>Izvor: 41 Potpore za decentralizirane izdatke</t>
  </si>
  <si>
    <t>31219 Ostali nenavedeni rashodi za zaposlene</t>
  </si>
  <si>
    <t>Izvor: 65 Donacije i ostali namjenski prihodi proračunskih korisnika</t>
  </si>
  <si>
    <t>32112 Dnevnice za službeni put u inozemstvu</t>
  </si>
  <si>
    <t>32114 Naknade za smještaj na službenom putu u inozemstvu</t>
  </si>
  <si>
    <t>32116 Naknade za prijevoz na službenom putu u inozemstvu</t>
  </si>
  <si>
    <t>37224 Prehrana</t>
  </si>
  <si>
    <t>4226 Sportska i glazbena oprema</t>
  </si>
  <si>
    <t>42261 Sportska oprema</t>
  </si>
  <si>
    <t>Izvor: 99 Višak/manjak prihoda proračunskih korisnika</t>
  </si>
  <si>
    <t>32392 Film i izrada fotografija</t>
  </si>
  <si>
    <t>3291 Naknade za rad predstavničkih i izvršnih tijela, povjerenstava i slično</t>
  </si>
  <si>
    <t>32912 Naknade članovima povjerenstava</t>
  </si>
  <si>
    <t>Izvor: 54 EU fondovi-pomoći</t>
  </si>
  <si>
    <t>Izvor: 52 Namjenske tekuće pomoći</t>
  </si>
  <si>
    <t>4225 Instrumenti, uređaji i strojevi</t>
  </si>
  <si>
    <t>42259 Ostali instrumenti, uređaji i strojevi</t>
  </si>
  <si>
    <t>Izvor: 35 Vlastiti prihodi proračunskih korisnika</t>
  </si>
  <si>
    <t>Projekcija proračuna
za 2028.</t>
  </si>
  <si>
    <t>Izvršenje plana 2025.</t>
  </si>
  <si>
    <t>Izvor: 112 Potpore za decentralizirane izdatke</t>
  </si>
  <si>
    <t>Izvor: 5011 Potpore za decentralizirane izdatke</t>
  </si>
  <si>
    <t>Izvor: 5011 Pomoći iz državnog proračuna za plaće te ostale rashode za zaposlene</t>
  </si>
  <si>
    <t>SVEUKUPNO</t>
  </si>
  <si>
    <t>8054 DECENTRALIZIRANE FUNKCIJE- MINIMALNI FINANCIJSKI STANDARD</t>
  </si>
  <si>
    <t>3 Rashodi poslovanja</t>
  </si>
  <si>
    <t>8055 DECENTRALIZIRANE FUNKCIJE - IZNAD MINIMALNOG FINANCIJSKOG STANDARDA</t>
  </si>
  <si>
    <t>A805502 OSTALI PROJEKTI U OSNOVNOM ŠKOLSTVU</t>
  </si>
  <si>
    <t>A805506 PRODUŽENI BORAVAK</t>
  </si>
  <si>
    <t>A805509 UČENIČKA NATJECANJA OSNOVNIH ŠKOLA</t>
  </si>
  <si>
    <t>A805521 TEKUĆE I INVESTICIJSKO ODRŽAVANJE IZNAD MINIMALNOG STANDARDA</t>
  </si>
  <si>
    <t>A805523 STRUČNO RAZVOJNE SLUŽBE</t>
  </si>
  <si>
    <t>A805536 ASISTENT U NASTAVI</t>
  </si>
  <si>
    <t>Izvor: 56 Fondovi EU</t>
  </si>
  <si>
    <t>Izvor: 561 Europski socijalni fond plus</t>
  </si>
  <si>
    <t>A805537 SUFINANCIRANJE ŠKOLSKOG ŠPORTA</t>
  </si>
  <si>
    <t>A805539 NABAVA ŠKOLSKIH UDŽBENIKA</t>
  </si>
  <si>
    <t>A805540 SHEMA ŠKOLSKOG VOĆA</t>
  </si>
  <si>
    <t>Izvor: 565 Europski poljoprivredni fond za ruralni razvoj</t>
  </si>
  <si>
    <t>A805543 PREHRANA ZA UČENIKE U OSNOVNIM ŠKOLAMA</t>
  </si>
  <si>
    <t>8056 KAPITALNO ULAGANJE U ŠKOLSTVO - MINIMALNI FINANCIJSKI STANDARD</t>
  </si>
  <si>
    <t>K805602 ŠKOLSKA OPREMA</t>
  </si>
  <si>
    <t>Plan 2027.</t>
  </si>
  <si>
    <t>Projekcija 2028.</t>
  </si>
  <si>
    <t>Projekcija 2029.</t>
  </si>
  <si>
    <t>Izvor: 59 Pomoći iz državnog proračuna za plaće te ostale rashode za zaposlene</t>
  </si>
  <si>
    <t>A805401 MATERIJALNI I FINANCIJSKI RASHODI</t>
  </si>
  <si>
    <t>32132 Tečajevi i stručni ispiti</t>
  </si>
  <si>
    <t>T805404 REDOVNA DJELATNOST OSNOVNOG OBRAZOVANJA</t>
  </si>
  <si>
    <t>42219 Ostala uredska oprema</t>
  </si>
  <si>
    <t>32339 Ostale usluge promidžbe i informiranja</t>
  </si>
  <si>
    <t>42262 Glazbeni instrumenti i oprema</t>
  </si>
  <si>
    <t>3233 Usluge promidžbe i informiranja</t>
  </si>
  <si>
    <t>Izvor: 5011 Donacije i ostali namjenski prihodi proračunskih korisnika</t>
  </si>
  <si>
    <t>Izvor: 436 Donacije i ostali namjenski prihodi proračunskih korisnika</t>
  </si>
  <si>
    <t>Projekcija 
 2028.</t>
  </si>
  <si>
    <t>Projekcija 
 2029.</t>
  </si>
  <si>
    <t>FINANCIJSKI PLAN PRORAČUNSKOG KORISNIKA JEDINICE LOKALNE I PODRUČNE (REGIONALNE) SAMOUPRAVE 
ZA 2027. I PROJEKCIJA ZA 2028. I 2029. GODINU</t>
  </si>
  <si>
    <t>Izvršenje 2025.</t>
  </si>
  <si>
    <t>Plan 2026.</t>
  </si>
  <si>
    <t>6 Prihodi poslovanja</t>
  </si>
  <si>
    <t>63 Pomoći iz inozemstva (darovnice) i od subjekata unutar opće države</t>
  </si>
  <si>
    <t>633 Pomoći iz proračuna i izvanproračunskim korisnicima</t>
  </si>
  <si>
    <t>6331 Tekuće pomoći iz proračuna i izvanproračunskim korisnicima</t>
  </si>
  <si>
    <t>63312 Tekuće pomoći iz županijskog proračuna</t>
  </si>
  <si>
    <t>636 Tekuće pomoći pror.koris. iz proračuna koji im nije nadležan</t>
  </si>
  <si>
    <t>6361 Tekuće pomoći pror.korisnika iz proračuna koji im nije nadležan</t>
  </si>
  <si>
    <t>63612 Tekuće pomoći proračunskim korisnicima iz proračuna koji im nije nadležan</t>
  </si>
  <si>
    <t>6362 Kapitalne pomoći prorač. korisnika iz proračuna koji im nije nadležan</t>
  </si>
  <si>
    <t>63622 Kapitalne pomoći iz državnog proračuna proračunskim korisnicima proračuna JLP(R)S</t>
  </si>
  <si>
    <t>64 Prihodi od imovine</t>
  </si>
  <si>
    <t>641 Prihodi od financijske imovine</t>
  </si>
  <si>
    <t>6413 Kamate na oročena sredstva i depozite po viđenju</t>
  </si>
  <si>
    <t>64132 Kamate na depozite po viđenju</t>
  </si>
  <si>
    <t>65 Prihodi od upravnih administrativnih pristojbi, pristojbi po posebnim propisima i naknada</t>
  </si>
  <si>
    <t>652 Prihodi po posebnim propisima</t>
  </si>
  <si>
    <t>6526 Ostali nespomenuti prihodi</t>
  </si>
  <si>
    <t>65264 Sufinanciranje cijene usluge, participacije i slično</t>
  </si>
  <si>
    <t>65267 Prihodi s naslova osiguranja, refundacije štete i totalne štete</t>
  </si>
  <si>
    <t>65269 Ostali nespomenuti prihodi po posebnim propisima</t>
  </si>
  <si>
    <t>66 Prihodi od prodaje proizvoda i robe te pruženih usluga i prihodi od donacija te povrati po protestiranim jamstvima</t>
  </si>
  <si>
    <t>663 Donacije od pravnih i fizičkih osoba izvan općeg proračuna i povrat donacija po protestiranim jamstvima</t>
  </si>
  <si>
    <t>6631 Tekuće donacije</t>
  </si>
  <si>
    <t>66313 Tekuće donacije od trgovačkih društava</t>
  </si>
  <si>
    <t>6632 Kapitalne donacije</t>
  </si>
  <si>
    <t>66323 Kapitalne donacije od trgovačkih društava</t>
  </si>
  <si>
    <t>SVEUKUPNO PRIHODI</t>
  </si>
  <si>
    <t>SVEUKUPNO RASHODI</t>
  </si>
  <si>
    <t>Projekcija proračuna
za 2029.</t>
  </si>
  <si>
    <t>II. POSEBNI DIO</t>
  </si>
  <si>
    <t>2.1. PROGRAMSKA KLASIFIKACIJA</t>
  </si>
  <si>
    <t>Plan za 2027.</t>
  </si>
  <si>
    <t>Projekcija 
za 2029.</t>
  </si>
  <si>
    <t>Izvor: 1 Vlastiti prihodi</t>
  </si>
  <si>
    <t>Izvor: 3 Vlastiti prihodi</t>
  </si>
  <si>
    <t>Izvor: 5 Pomoći</t>
  </si>
  <si>
    <t>Izvor 50 Pomoći iz državnog proračuna kroz opće prihode i primitke</t>
  </si>
  <si>
    <t>Izvor 52 Namjenske tekuće pomoći</t>
  </si>
  <si>
    <t>Izvor 54 EU fondovi-pomoći</t>
  </si>
  <si>
    <t>Izvor 56 Fondovi EU</t>
  </si>
  <si>
    <t>Izvor: 6 Donacije</t>
  </si>
  <si>
    <t>Izvor: 1 Opći prihodi i primici</t>
  </si>
  <si>
    <t>Izvor: 4 Prihodi za posebne namjene</t>
  </si>
  <si>
    <t>Izvor: 9 Višak/manjak prihoda</t>
  </si>
  <si>
    <t xml:space="preserve">1.2. RAČUN PRIHODA I RASHODA </t>
  </si>
  <si>
    <t>1.2.2. PRIHODI I RASHODI  POSLOVANJA PREMA IZVORIMA FINANCIRANJA</t>
  </si>
  <si>
    <t>Izvor 561 Europski socijalni fond plus</t>
  </si>
  <si>
    <t>Izvor 565 Europski poljoprivredni fond za ruralni razvoj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</si>
  <si>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</si>
  <si>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</si>
  <si>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</si>
  <si>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67111 Prihodi iz nadležnog proračuna za fin.rashoda poslovanja</t>
  </si>
  <si>
    <t>6712 Prihodi iz nadležnog proračuna za nabavu nefinancijske imovine</t>
  </si>
  <si>
    <t>67121 Prihodi iz nadležnog proračuna za fin.ras.za nab.nef.imovine</t>
  </si>
  <si>
    <t>Izvor: 312 Vlastiti prihodi proračunskih korisnika</t>
  </si>
  <si>
    <t>32241 Materijal i dijelovi za tekuće i inveticijsko održavanje građevinskih objekata</t>
  </si>
  <si>
    <t>Izvršenje 2025.*</t>
  </si>
  <si>
    <r>
      <t>32113</t>
    </r>
    <r>
      <rPr>
        <sz val="9"/>
        <color rgb="FF000000"/>
        <rFont val="Arial"/>
        <family val="2"/>
      </rPr>
      <t xml:space="preserve"> Naknade za smještaj na službenom putu u zemlji</t>
    </r>
  </si>
  <si>
    <r>
      <t xml:space="preserve">32114 </t>
    </r>
    <r>
      <rPr>
        <sz val="8"/>
        <color rgb="FF000000"/>
        <rFont val="Arial"/>
        <family val="2"/>
      </rPr>
      <t>Naknade za smještaj na službenom putu u inozemstvu</t>
    </r>
  </si>
  <si>
    <r>
      <t>32116</t>
    </r>
    <r>
      <rPr>
        <sz val="8"/>
        <color rgb="FF000000"/>
        <rFont val="Arial"/>
        <family val="2"/>
      </rPr>
      <t xml:space="preserve"> Naknade za prijevoz na službenom putu u inozemstvu</t>
    </r>
  </si>
  <si>
    <r>
      <t xml:space="preserve">3212 </t>
    </r>
    <r>
      <rPr>
        <sz val="9"/>
        <color rgb="FF000000"/>
        <rFont val="Arial"/>
        <family val="2"/>
      </rPr>
      <t>Naknade za prijevoz, za rad na terenu i odvojeni život</t>
    </r>
  </si>
  <si>
    <t>Preneseni višak iz prethodne godine</t>
  </si>
  <si>
    <t>Preneseni manjak iz prethodne godine</t>
  </si>
  <si>
    <t>Ukupno za uravnoteženje (A+B+C)</t>
  </si>
  <si>
    <t>Planirani manjak za pokriće u idućem razdoblju</t>
  </si>
  <si>
    <t>Projekcija za 2029.</t>
  </si>
  <si>
    <t>Projekcija za 2028.</t>
  </si>
  <si>
    <t>Projekcija za 2029</t>
  </si>
  <si>
    <t>KLASA: 400-01/26-01/15</t>
  </si>
  <si>
    <t>URBROJ: 2117-1-131-03-26-1</t>
  </si>
  <si>
    <t>OSNOVNA ŠKOLA LUKA PALJETKA 
PRIJEDLOG FINANCIJSKI PLAN ZA 2027.GODINU S PROJEKCIJAMA ZA 2028. I 2029.
Dubrovnik, 30. rujna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</si>
</sst>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n&quot;_-;\-* #,##0.00\ &quot;kn&quot;_-;_-* &quot;-&quot;??\ &quot;kn&quot;_-;_-@_-"/>
  </numFmts>
  <fonts count="7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MS Sans Serif"/>
      <charset val="238"/>
    </font>
    <font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sz val="11"/>
      <color indexed="19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theme="1"/>
      <name val="Verdana"/>
      <family val="2"/>
      <charset val="238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Verdana"/>
      <family val="2"/>
    </font>
    <font>
      <sz val="10"/>
      <color rgb="FF000000"/>
      <name val="Arial"/>
      <family val="2"/>
    </font>
    <font>
      <b/>
      <sz val="10"/>
      <color rgb="FF000000"/>
      <name val="Verdana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name val="Verdana"/>
      <family val="2"/>
    </font>
    <font>
      <b/>
      <sz val="10"/>
      <name val="Arial"/>
      <family val="2"/>
    </font>
    <font>
      <b/>
      <sz val="10"/>
      <name val="Verdana"/>
      <family val="2"/>
      <charset val="238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000000"/>
      <name val="Verdana"/>
      <family val="2"/>
    </font>
    <font>
      <b/>
      <sz val="12"/>
      <color theme="1"/>
      <name val="Arial"/>
      <family val="2"/>
    </font>
    <font>
      <b/>
      <sz val="14"/>
      <color indexed="8"/>
      <name val="Arial"/>
      <family val="2"/>
    </font>
    <font>
      <b/>
      <sz val="14"/>
      <color rgb="FFFF0000"/>
      <name val="Arial"/>
      <family val="2"/>
    </font>
    <font>
      <b/>
      <sz val="14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Verdana"/>
      <family val="2"/>
    </font>
    <font>
      <b/>
      <sz val="14"/>
      <color theme="1"/>
      <name val="Times New Roman"/>
      <family val="1"/>
      <charset val="238"/>
    </font>
    <font>
      <sz val="14"/>
      <color rgb="FFFF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7.5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rgb="FF000000"/>
      <name val="Arial"/>
    </font>
    <font>
      <sz val="14"/>
      <color rgb="FFFF0000"/>
      <name val="Arial"/>
      <family val="2"/>
      <charset val="238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2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F0E68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FF"/>
      </patternFill>
    </fill>
    <fill>
      <patternFill patternType="solid">
        <fgColor rgb="FFF0E68C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6" fillId="0" borderId="0"/>
    <xf numFmtId="0" fontId="17" fillId="0" borderId="0"/>
    <xf numFmtId="0" fontId="3" fillId="0" borderId="0"/>
    <xf numFmtId="0" fontId="18" fillId="0" borderId="0"/>
    <xf numFmtId="44" fontId="18" fillId="0" borderId="0" applyFont="0" applyFill="0" applyBorder="0" applyAlignment="0" applyProtection="0"/>
    <xf numFmtId="0" fontId="19" fillId="0" borderId="0"/>
    <xf numFmtId="0" fontId="21" fillId="8" borderId="0" applyNumberFormat="0" applyBorder="0" applyAlignment="0" applyProtection="0"/>
    <xf numFmtId="0" fontId="22" fillId="6" borderId="0" applyNumberFormat="0" applyBorder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7" borderId="0" applyNumberFormat="0" applyBorder="0" applyAlignment="0" applyProtection="0"/>
    <xf numFmtId="0" fontId="20" fillId="0" borderId="0"/>
    <xf numFmtId="0" fontId="19" fillId="5" borderId="6" applyNumberFormat="0" applyAlignment="0" applyProtection="0"/>
    <xf numFmtId="44" fontId="18" fillId="0" borderId="0" applyFont="0" applyFill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</cellStyleXfs>
  <cellXfs count="207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7" fillId="2" borderId="3" xfId="0" quotePrefix="1" applyFont="1" applyFill="1" applyBorder="1" applyAlignment="1">
      <alignment horizontal="left" vertical="center" wrapText="1"/>
    </xf>
    <xf numFmtId="0" fontId="5" fillId="4" borderId="4" xfId="0" applyNumberFormat="1" applyFont="1" applyFill="1" applyBorder="1" applyAlignment="1" applyProtection="1">
      <alignment horizontal="center" vertical="center" wrapText="1"/>
    </xf>
    <xf numFmtId="0" fontId="5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vertical="center" wrapText="1"/>
    </xf>
    <xf numFmtId="0" fontId="8" fillId="3" borderId="1" xfId="0" applyFont="1" applyFill="1" applyBorder="1" applyAlignment="1">
      <alignment horizontal="left" vertical="center"/>
    </xf>
    <xf numFmtId="0" fontId="15" fillId="0" borderId="0" xfId="0" quotePrefix="1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/>
    <xf numFmtId="0" fontId="27" fillId="0" borderId="0" xfId="0" applyNumberFormat="1" applyFont="1" applyFill="1" applyBorder="1" applyAlignment="1" applyProtection="1">
      <alignment horizontal="center" vertical="center" wrapText="1"/>
    </xf>
    <xf numFmtId="0" fontId="28" fillId="0" borderId="0" xfId="0" applyFont="1"/>
    <xf numFmtId="0" fontId="17" fillId="2" borderId="3" xfId="0" applyNumberFormat="1" applyFont="1" applyFill="1" applyBorder="1" applyAlignment="1" applyProtection="1">
      <alignment horizontal="left" vertical="center" wrapText="1"/>
    </xf>
    <xf numFmtId="4" fontId="31" fillId="0" borderId="0" xfId="0" applyNumberFormat="1" applyFont="1" applyFill="1" applyBorder="1" applyAlignment="1" applyProtection="1">
      <alignment horizontal="center" vertical="center" wrapText="1"/>
    </xf>
    <xf numFmtId="4" fontId="32" fillId="0" borderId="0" xfId="0" applyNumberFormat="1" applyFont="1" applyFill="1" applyBorder="1" applyAlignment="1" applyProtection="1">
      <alignment vertical="center" wrapText="1"/>
    </xf>
    <xf numFmtId="4" fontId="30" fillId="0" borderId="0" xfId="0" applyNumberFormat="1" applyFont="1"/>
    <xf numFmtId="4" fontId="15" fillId="0" borderId="0" xfId="0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4" fontId="28" fillId="0" borderId="0" xfId="0" applyNumberFormat="1" applyFont="1"/>
    <xf numFmtId="4" fontId="34" fillId="0" borderId="0" xfId="0" applyNumberFormat="1" applyFont="1" applyFill="1" applyBorder="1" applyAlignment="1" applyProtection="1">
      <alignment horizontal="center" vertical="center" wrapText="1"/>
    </xf>
    <xf numFmtId="4" fontId="35" fillId="0" borderId="0" xfId="0" applyNumberFormat="1" applyFont="1"/>
    <xf numFmtId="4" fontId="33" fillId="0" borderId="5" xfId="0" applyNumberFormat="1" applyFont="1" applyBorder="1" applyAlignment="1">
      <alignment horizontal="center" vertical="center"/>
    </xf>
    <xf numFmtId="4" fontId="8" fillId="3" borderId="3" xfId="0" applyNumberFormat="1" applyFont="1" applyFill="1" applyBorder="1" applyAlignment="1">
      <alignment horizontal="right"/>
    </xf>
    <xf numFmtId="4" fontId="8" fillId="0" borderId="3" xfId="0" applyNumberFormat="1" applyFont="1" applyFill="1" applyBorder="1" applyAlignment="1">
      <alignment horizontal="right"/>
    </xf>
    <xf numFmtId="4" fontId="8" fillId="0" borderId="3" xfId="0" applyNumberFormat="1" applyFont="1" applyBorder="1" applyAlignment="1">
      <alignment horizontal="right"/>
    </xf>
    <xf numFmtId="4" fontId="16" fillId="0" borderId="0" xfId="0" applyNumberFormat="1" applyFont="1" applyFill="1" applyBorder="1" applyAlignment="1" applyProtection="1">
      <alignment horizontal="center" vertical="center" wrapText="1"/>
    </xf>
    <xf numFmtId="0" fontId="36" fillId="0" borderId="0" xfId="0" applyFont="1"/>
    <xf numFmtId="4" fontId="37" fillId="0" borderId="0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35" fillId="0" borderId="0" xfId="0" applyFont="1"/>
    <xf numFmtId="0" fontId="15" fillId="0" borderId="0" xfId="0" applyNumberFormat="1" applyFont="1" applyFill="1" applyBorder="1" applyAlignment="1" applyProtection="1">
      <alignment horizontal="left" wrapText="1"/>
    </xf>
    <xf numFmtId="0" fontId="16" fillId="0" borderId="0" xfId="0" applyNumberFormat="1" applyFont="1" applyFill="1" applyBorder="1" applyAlignment="1" applyProtection="1">
      <alignment wrapText="1"/>
    </xf>
    <xf numFmtId="0" fontId="15" fillId="0" borderId="5" xfId="0" applyNumberFormat="1" applyFont="1" applyFill="1" applyBorder="1" applyAlignment="1" applyProtection="1">
      <alignment horizontal="center" vertical="center" wrapText="1"/>
    </xf>
    <xf numFmtId="4" fontId="6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wrapText="1"/>
    </xf>
    <xf numFmtId="4" fontId="14" fillId="0" borderId="0" xfId="0" applyNumberFormat="1" applyFont="1" applyAlignment="1">
      <alignment wrapText="1"/>
    </xf>
    <xf numFmtId="4" fontId="8" fillId="4" borderId="1" xfId="0" quotePrefix="1" applyNumberFormat="1" applyFont="1" applyFill="1" applyBorder="1" applyAlignment="1">
      <alignment horizontal="right"/>
    </xf>
    <xf numFmtId="4" fontId="8" fillId="3" borderId="1" xfId="0" quotePrefix="1" applyNumberFormat="1" applyFont="1" applyFill="1" applyBorder="1" applyAlignment="1">
      <alignment horizontal="right"/>
    </xf>
    <xf numFmtId="4" fontId="26" fillId="10" borderId="9" xfId="16" applyNumberFormat="1" applyBorder="1" applyAlignment="1">
      <alignment horizontal="right" wrapText="1" indent="1"/>
    </xf>
    <xf numFmtId="0" fontId="39" fillId="4" borderId="3" xfId="0" applyNumberFormat="1" applyFont="1" applyFill="1" applyBorder="1" applyAlignment="1" applyProtection="1">
      <alignment horizontal="center" vertical="center" wrapText="1"/>
    </xf>
    <xf numFmtId="0" fontId="39" fillId="4" borderId="4" xfId="0" applyNumberFormat="1" applyFont="1" applyFill="1" applyBorder="1" applyAlignment="1" applyProtection="1">
      <alignment horizontal="center" vertical="center" wrapText="1"/>
    </xf>
    <xf numFmtId="0" fontId="30" fillId="0" borderId="0" xfId="0" applyFont="1"/>
    <xf numFmtId="0" fontId="0" fillId="0" borderId="0" xfId="0" applyFont="1"/>
    <xf numFmtId="4" fontId="0" fillId="0" borderId="0" xfId="0" applyNumberFormat="1" applyFont="1"/>
    <xf numFmtId="0" fontId="42" fillId="0" borderId="0" xfId="0" applyNumberFormat="1" applyFont="1" applyFill="1" applyBorder="1" applyAlignment="1" applyProtection="1">
      <alignment horizontal="center" vertical="center" wrapText="1"/>
    </xf>
    <xf numFmtId="0" fontId="31" fillId="0" borderId="0" xfId="0" applyNumberFormat="1" applyFont="1" applyFill="1" applyBorder="1" applyAlignment="1" applyProtection="1">
      <alignment horizontal="center" vertical="center" wrapText="1"/>
    </xf>
    <xf numFmtId="0" fontId="39" fillId="0" borderId="1" xfId="0" quotePrefix="1" applyFont="1" applyBorder="1" applyAlignment="1">
      <alignment horizontal="left" wrapText="1"/>
    </xf>
    <xf numFmtId="0" fontId="39" fillId="0" borderId="2" xfId="0" quotePrefix="1" applyFont="1" applyBorder="1" applyAlignment="1">
      <alignment horizontal="left" wrapText="1"/>
    </xf>
    <xf numFmtId="0" fontId="39" fillId="0" borderId="2" xfId="0" quotePrefix="1" applyFont="1" applyBorder="1" applyAlignment="1">
      <alignment horizontal="center" wrapText="1"/>
    </xf>
    <xf numFmtId="0" fontId="39" fillId="0" borderId="2" xfId="0" quotePrefix="1" applyNumberFormat="1" applyFont="1" applyFill="1" applyBorder="1" applyAlignment="1" applyProtection="1">
      <alignment horizontal="left"/>
    </xf>
    <xf numFmtId="0" fontId="39" fillId="2" borderId="3" xfId="0" applyNumberFormat="1" applyFont="1" applyFill="1" applyBorder="1" applyAlignment="1" applyProtection="1">
      <alignment horizontal="center" vertical="center" wrapText="1"/>
    </xf>
    <xf numFmtId="4" fontId="44" fillId="10" borderId="9" xfId="16" applyNumberFormat="1" applyFont="1" applyBorder="1" applyAlignment="1">
      <alignment horizontal="right" wrapText="1" indent="1"/>
    </xf>
    <xf numFmtId="4" fontId="44" fillId="11" borderId="9" xfId="19" applyNumberFormat="1" applyFont="1" applyBorder="1" applyAlignment="1">
      <alignment horizontal="right" wrapText="1" indent="1"/>
    </xf>
    <xf numFmtId="0" fontId="46" fillId="0" borderId="0" xfId="0" applyFont="1" applyAlignment="1">
      <alignment horizontal="left" indent="1"/>
    </xf>
    <xf numFmtId="4" fontId="47" fillId="14" borderId="9" xfId="0" applyNumberFormat="1" applyFont="1" applyFill="1" applyBorder="1" applyAlignment="1">
      <alignment horizontal="right" wrapText="1" indent="1"/>
    </xf>
    <xf numFmtId="4" fontId="8" fillId="14" borderId="9" xfId="0" applyNumberFormat="1" applyFont="1" applyFill="1" applyBorder="1" applyAlignment="1">
      <alignment horizontal="right" wrapText="1" indent="1"/>
    </xf>
    <xf numFmtId="0" fontId="44" fillId="0" borderId="0" xfId="0" applyFont="1"/>
    <xf numFmtId="0" fontId="44" fillId="12" borderId="0" xfId="20" applyFont="1"/>
    <xf numFmtId="4" fontId="46" fillId="0" borderId="0" xfId="0" applyNumberFormat="1" applyFont="1" applyAlignment="1">
      <alignment horizontal="right" indent="1"/>
    </xf>
    <xf numFmtId="4" fontId="39" fillId="2" borderId="10" xfId="0" applyNumberFormat="1" applyFont="1" applyFill="1" applyBorder="1" applyAlignment="1">
      <alignment horizontal="center" vertical="center" wrapText="1"/>
    </xf>
    <xf numFmtId="4" fontId="49" fillId="14" borderId="9" xfId="0" applyNumberFormat="1" applyFont="1" applyFill="1" applyBorder="1" applyAlignment="1">
      <alignment horizontal="right" wrapText="1" indent="1"/>
    </xf>
    <xf numFmtId="4" fontId="6" fillId="14" borderId="9" xfId="0" applyNumberFormat="1" applyFont="1" applyFill="1" applyBorder="1" applyAlignment="1">
      <alignment horizontal="right" wrapText="1" indent="1"/>
    </xf>
    <xf numFmtId="4" fontId="44" fillId="13" borderId="9" xfId="21" applyNumberFormat="1" applyFont="1" applyBorder="1" applyAlignment="1">
      <alignment horizontal="right" wrapText="1" indent="1"/>
    </xf>
    <xf numFmtId="4" fontId="50" fillId="14" borderId="9" xfId="0" applyNumberFormat="1" applyFont="1" applyFill="1" applyBorder="1" applyAlignment="1">
      <alignment horizontal="right" wrapText="1" indent="1"/>
    </xf>
    <xf numFmtId="4" fontId="17" fillId="14" borderId="9" xfId="0" applyNumberFormat="1" applyFont="1" applyFill="1" applyBorder="1" applyAlignment="1">
      <alignment horizontal="right" wrapText="1" indent="1"/>
    </xf>
    <xf numFmtId="4" fontId="53" fillId="14" borderId="9" xfId="0" applyNumberFormat="1" applyFont="1" applyFill="1" applyBorder="1" applyAlignment="1">
      <alignment horizontal="right" wrapText="1" indent="1"/>
    </xf>
    <xf numFmtId="4" fontId="43" fillId="2" borderId="10" xfId="0" applyNumberFormat="1" applyFont="1" applyFill="1" applyBorder="1" applyAlignment="1">
      <alignment horizontal="center" vertical="center" wrapText="1"/>
    </xf>
    <xf numFmtId="4" fontId="52" fillId="0" borderId="0" xfId="0" applyNumberFormat="1" applyFont="1" applyAlignment="1">
      <alignment horizontal="right" indent="1"/>
    </xf>
    <xf numFmtId="4" fontId="45" fillId="13" borderId="9" xfId="21" applyNumberFormat="1" applyFont="1" applyBorder="1" applyAlignment="1">
      <alignment horizontal="right" wrapText="1" indent="1"/>
    </xf>
    <xf numFmtId="4" fontId="45" fillId="11" borderId="9" xfId="19" applyNumberFormat="1" applyFont="1" applyBorder="1" applyAlignment="1">
      <alignment horizontal="right" wrapText="1" indent="1"/>
    </xf>
    <xf numFmtId="4" fontId="45" fillId="10" borderId="9" xfId="16" applyNumberFormat="1" applyFont="1" applyBorder="1" applyAlignment="1">
      <alignment horizontal="right" wrapText="1" indent="1"/>
    </xf>
    <xf numFmtId="4" fontId="54" fillId="2" borderId="13" xfId="0" applyNumberFormat="1" applyFont="1" applyFill="1" applyBorder="1" applyAlignment="1">
      <alignment horizontal="center" vertical="center" wrapText="1" indent="1"/>
    </xf>
    <xf numFmtId="0" fontId="10" fillId="0" borderId="0" xfId="0" applyFont="1"/>
    <xf numFmtId="4" fontId="47" fillId="14" borderId="14" xfId="0" applyNumberFormat="1" applyFont="1" applyFill="1" applyBorder="1" applyAlignment="1">
      <alignment horizontal="right" wrapText="1" indent="1"/>
    </xf>
    <xf numFmtId="4" fontId="56" fillId="13" borderId="9" xfId="21" applyNumberFormat="1" applyFont="1" applyBorder="1" applyAlignment="1">
      <alignment horizontal="right" wrapText="1" indent="1"/>
    </xf>
    <xf numFmtId="4" fontId="44" fillId="15" borderId="9" xfId="22" applyNumberFormat="1" applyFont="1" applyBorder="1" applyAlignment="1">
      <alignment horizontal="right" wrapText="1" indent="1"/>
    </xf>
    <xf numFmtId="0" fontId="56" fillId="0" borderId="0" xfId="0" applyFont="1"/>
    <xf numFmtId="4" fontId="56" fillId="15" borderId="9" xfId="22" applyNumberFormat="1" applyFont="1" applyBorder="1" applyAlignment="1">
      <alignment horizontal="right" wrapText="1" indent="1"/>
    </xf>
    <xf numFmtId="4" fontId="56" fillId="11" borderId="3" xfId="19" applyNumberFormat="1" applyFont="1" applyBorder="1" applyAlignment="1">
      <alignment horizontal="right" wrapText="1" indent="1"/>
    </xf>
    <xf numFmtId="4" fontId="56" fillId="11" borderId="15" xfId="19" applyNumberFormat="1" applyFont="1" applyBorder="1" applyAlignment="1">
      <alignment horizontal="right" wrapText="1" indent="1"/>
    </xf>
    <xf numFmtId="4" fontId="44" fillId="10" borderId="11" xfId="16" applyNumberFormat="1" applyFont="1" applyBorder="1" applyAlignment="1">
      <alignment horizontal="right" wrapText="1" indent="1"/>
    </xf>
    <xf numFmtId="4" fontId="56" fillId="11" borderId="9" xfId="19" applyNumberFormat="1" applyFont="1" applyBorder="1" applyAlignment="1">
      <alignment horizontal="right" wrapText="1" indent="1"/>
    </xf>
    <xf numFmtId="0" fontId="57" fillId="0" borderId="0" xfId="0" applyFont="1"/>
    <xf numFmtId="4" fontId="56" fillId="16" borderId="9" xfId="23" applyNumberFormat="1" applyFont="1" applyBorder="1" applyAlignment="1">
      <alignment horizontal="right" wrapText="1" indent="1"/>
    </xf>
    <xf numFmtId="4" fontId="58" fillId="13" borderId="9" xfId="21" applyNumberFormat="1" applyFont="1" applyBorder="1" applyAlignment="1">
      <alignment horizontal="right" wrapText="1" indent="1"/>
    </xf>
    <xf numFmtId="4" fontId="58" fillId="15" borderId="9" xfId="22" applyNumberFormat="1" applyFont="1" applyBorder="1" applyAlignment="1">
      <alignment horizontal="right" wrapText="1" indent="1"/>
    </xf>
    <xf numFmtId="4" fontId="58" fillId="16" borderId="9" xfId="23" applyNumberFormat="1" applyFont="1" applyBorder="1" applyAlignment="1">
      <alignment horizontal="right" wrapText="1" indent="1"/>
    </xf>
    <xf numFmtId="4" fontId="44" fillId="17" borderId="10" xfId="24" applyNumberFormat="1" applyFont="1" applyBorder="1" applyAlignment="1">
      <alignment horizontal="center" vertical="center" wrapText="1"/>
    </xf>
    <xf numFmtId="4" fontId="44" fillId="17" borderId="13" xfId="24" applyNumberFormat="1" applyFont="1" applyBorder="1" applyAlignment="1">
      <alignment horizontal="center" vertical="center" wrapText="1" indent="1"/>
    </xf>
    <xf numFmtId="4" fontId="45" fillId="17" borderId="10" xfId="24" applyNumberFormat="1" applyFont="1" applyBorder="1" applyAlignment="1">
      <alignment horizontal="center" vertical="center" wrapText="1"/>
    </xf>
    <xf numFmtId="0" fontId="59" fillId="0" borderId="16" xfId="0" applyFont="1" applyBorder="1" applyAlignment="1">
      <alignment horizontal="left" vertical="center" wrapText="1"/>
    </xf>
    <xf numFmtId="0" fontId="59" fillId="0" borderId="16" xfId="0" applyFont="1" applyBorder="1" applyAlignment="1">
      <alignment horizontal="center" vertical="center" wrapText="1" indent="1"/>
    </xf>
    <xf numFmtId="0" fontId="47" fillId="14" borderId="9" xfId="0" applyFont="1" applyFill="1" applyBorder="1" applyAlignment="1">
      <alignment horizontal="left" wrapText="1"/>
    </xf>
    <xf numFmtId="0" fontId="47" fillId="14" borderId="9" xfId="0" applyFont="1" applyFill="1" applyBorder="1" applyAlignment="1">
      <alignment horizontal="right" wrapText="1" indent="1"/>
    </xf>
    <xf numFmtId="0" fontId="47" fillId="18" borderId="9" xfId="0" applyFont="1" applyFill="1" applyBorder="1" applyAlignment="1">
      <alignment horizontal="left" wrapText="1"/>
    </xf>
    <xf numFmtId="4" fontId="47" fillId="18" borderId="9" xfId="0" applyNumberFormat="1" applyFont="1" applyFill="1" applyBorder="1" applyAlignment="1">
      <alignment horizontal="right" wrapText="1" indent="1"/>
    </xf>
    <xf numFmtId="0" fontId="46" fillId="0" borderId="0" xfId="0" applyFont="1" applyAlignment="1">
      <alignment horizontal="left"/>
    </xf>
    <xf numFmtId="0" fontId="61" fillId="0" borderId="0" xfId="0" applyNumberFormat="1" applyFont="1" applyFill="1" applyBorder="1" applyAlignment="1" applyProtection="1">
      <alignment horizontal="center" vertical="center" wrapText="1"/>
    </xf>
    <xf numFmtId="4" fontId="62" fillId="0" borderId="0" xfId="0" applyNumberFormat="1" applyFont="1" applyFill="1" applyBorder="1" applyAlignment="1" applyProtection="1">
      <alignment horizontal="center" vertical="center" wrapText="1"/>
    </xf>
    <xf numFmtId="0" fontId="48" fillId="0" borderId="12" xfId="0" applyFont="1" applyBorder="1" applyAlignment="1">
      <alignment vertical="center" wrapText="1"/>
    </xf>
    <xf numFmtId="0" fontId="47" fillId="14" borderId="9" xfId="0" applyFont="1" applyFill="1" applyBorder="1" applyAlignment="1">
      <alignment wrapText="1"/>
    </xf>
    <xf numFmtId="0" fontId="44" fillId="13" borderId="9" xfId="21" applyFont="1" applyBorder="1" applyAlignment="1">
      <alignment wrapText="1"/>
    </xf>
    <xf numFmtId="0" fontId="44" fillId="11" borderId="9" xfId="19" applyFont="1" applyBorder="1" applyAlignment="1">
      <alignment wrapText="1"/>
    </xf>
    <xf numFmtId="0" fontId="44" fillId="10" borderId="9" xfId="16" applyFont="1" applyBorder="1" applyAlignment="1">
      <alignment wrapText="1"/>
    </xf>
    <xf numFmtId="0" fontId="49" fillId="14" borderId="9" xfId="0" applyFont="1" applyFill="1" applyBorder="1" applyAlignment="1">
      <alignment wrapText="1"/>
    </xf>
    <xf numFmtId="0" fontId="50" fillId="14" borderId="9" xfId="0" applyFont="1" applyFill="1" applyBorder="1" applyAlignment="1">
      <alignment wrapText="1"/>
    </xf>
    <xf numFmtId="0" fontId="56" fillId="15" borderId="9" xfId="22" applyFont="1" applyBorder="1" applyAlignment="1">
      <alignment wrapText="1"/>
    </xf>
    <xf numFmtId="0" fontId="55" fillId="13" borderId="9" xfId="21" applyFont="1" applyBorder="1" applyAlignment="1">
      <alignment wrapText="1"/>
    </xf>
    <xf numFmtId="0" fontId="56" fillId="16" borderId="9" xfId="23" applyFont="1" applyBorder="1" applyAlignment="1">
      <alignment wrapText="1"/>
    </xf>
    <xf numFmtId="0" fontId="51" fillId="14" borderId="9" xfId="0" applyFont="1" applyFill="1" applyBorder="1" applyAlignment="1">
      <alignment wrapText="1"/>
    </xf>
    <xf numFmtId="0" fontId="56" fillId="13" borderId="9" xfId="21" applyFont="1" applyBorder="1" applyAlignment="1">
      <alignment wrapText="1"/>
    </xf>
    <xf numFmtId="0" fontId="44" fillId="15" borderId="9" xfId="22" applyFont="1" applyBorder="1" applyAlignment="1">
      <alignment wrapText="1"/>
    </xf>
    <xf numFmtId="0" fontId="26" fillId="10" borderId="9" xfId="16" applyBorder="1" applyAlignment="1">
      <alignment wrapText="1"/>
    </xf>
    <xf numFmtId="0" fontId="56" fillId="11" borderId="9" xfId="19" applyFont="1" applyBorder="1" applyAlignment="1">
      <alignment wrapText="1"/>
    </xf>
    <xf numFmtId="0" fontId="44" fillId="11" borderId="15" xfId="19" applyFont="1" applyBorder="1" applyAlignment="1">
      <alignment wrapText="1"/>
    </xf>
    <xf numFmtId="0" fontId="46" fillId="0" borderId="0" xfId="0" applyFont="1" applyAlignment="1"/>
    <xf numFmtId="0" fontId="67" fillId="0" borderId="0" xfId="0" applyFont="1"/>
    <xf numFmtId="0" fontId="68" fillId="0" borderId="0" xfId="0" applyFont="1"/>
    <xf numFmtId="0" fontId="69" fillId="0" borderId="0" xfId="0" applyFont="1" applyAlignment="1">
      <alignment horizontal="center" vertical="center" wrapText="1"/>
    </xf>
    <xf numFmtId="0" fontId="68" fillId="0" borderId="0" xfId="0" applyFont="1" applyAlignment="1">
      <alignment vertical="center" wrapText="1"/>
    </xf>
    <xf numFmtId="0" fontId="70" fillId="2" borderId="3" xfId="0" applyNumberFormat="1" applyFont="1" applyFill="1" applyBorder="1" applyAlignment="1" applyProtection="1">
      <alignment horizontal="center" vertical="center" wrapText="1"/>
    </xf>
    <xf numFmtId="0" fontId="70" fillId="2" borderId="4" xfId="0" applyNumberFormat="1" applyFont="1" applyFill="1" applyBorder="1" applyAlignment="1" applyProtection="1">
      <alignment horizontal="center" vertical="center" wrapText="1"/>
    </xf>
    <xf numFmtId="0" fontId="1" fillId="19" borderId="3" xfId="15" applyNumberFormat="1" applyFont="1" applyFill="1" applyBorder="1" applyAlignment="1" applyProtection="1">
      <alignment horizontal="left" vertical="center" wrapText="1"/>
    </xf>
    <xf numFmtId="4" fontId="39" fillId="19" borderId="3" xfId="0" applyNumberFormat="1" applyFont="1" applyFill="1" applyBorder="1" applyAlignment="1">
      <alignment horizontal="center" wrapText="1"/>
    </xf>
    <xf numFmtId="0" fontId="40" fillId="2" borderId="9" xfId="0" applyFont="1" applyFill="1" applyBorder="1" applyAlignment="1">
      <alignment horizontal="left" wrapText="1"/>
    </xf>
    <xf numFmtId="4" fontId="40" fillId="2" borderId="9" xfId="0" applyNumberFormat="1" applyFont="1" applyFill="1" applyBorder="1" applyAlignment="1">
      <alignment horizontal="right" wrapText="1"/>
    </xf>
    <xf numFmtId="0" fontId="40" fillId="2" borderId="9" xfId="0" applyFont="1" applyFill="1" applyBorder="1" applyAlignment="1">
      <alignment wrapText="1"/>
    </xf>
    <xf numFmtId="0" fontId="7" fillId="2" borderId="17" xfId="0" applyFont="1" applyFill="1" applyBorder="1" applyAlignment="1">
      <alignment horizontal="left" vertical="center" wrapText="1"/>
    </xf>
    <xf numFmtId="0" fontId="32" fillId="0" borderId="0" xfId="0" applyNumberFormat="1" applyFont="1" applyFill="1" applyBorder="1" applyAlignment="1" applyProtection="1">
      <alignment vertical="center" wrapText="1"/>
    </xf>
    <xf numFmtId="4" fontId="1" fillId="19" borderId="4" xfId="15" applyNumberFormat="1" applyFont="1" applyFill="1" applyBorder="1" applyAlignment="1" applyProtection="1">
      <alignment horizontal="center" vertical="center" wrapText="1"/>
    </xf>
    <xf numFmtId="4" fontId="40" fillId="2" borderId="9" xfId="0" applyNumberFormat="1" applyFont="1" applyFill="1" applyBorder="1" applyAlignment="1">
      <alignment wrapText="1"/>
    </xf>
    <xf numFmtId="0" fontId="71" fillId="0" borderId="0" xfId="0" applyFont="1"/>
    <xf numFmtId="0" fontId="30" fillId="0" borderId="0" xfId="0" quotePrefix="1" applyFont="1"/>
    <xf numFmtId="3" fontId="0" fillId="0" borderId="0" xfId="0" applyNumberFormat="1" applyFont="1"/>
    <xf numFmtId="0" fontId="72" fillId="20" borderId="9" xfId="0" applyFont="1" applyFill="1" applyBorder="1" applyAlignment="1">
      <alignment horizontal="left" wrapText="1"/>
    </xf>
    <xf numFmtId="4" fontId="72" fillId="20" borderId="9" xfId="0" applyNumberFormat="1" applyFont="1" applyFill="1" applyBorder="1" applyAlignment="1">
      <alignment horizontal="right" wrapText="1"/>
    </xf>
    <xf numFmtId="0" fontId="72" fillId="20" borderId="9" xfId="0" applyFont="1" applyFill="1" applyBorder="1" applyAlignment="1">
      <alignment horizontal="right" wrapText="1"/>
    </xf>
    <xf numFmtId="0" fontId="72" fillId="21" borderId="9" xfId="0" applyFont="1" applyFill="1" applyBorder="1" applyAlignment="1">
      <alignment horizontal="left" wrapText="1"/>
    </xf>
    <xf numFmtId="4" fontId="72" fillId="21" borderId="9" xfId="0" applyNumberFormat="1" applyFont="1" applyFill="1" applyBorder="1" applyAlignment="1">
      <alignment horizontal="right" wrapText="1"/>
    </xf>
    <xf numFmtId="0" fontId="29" fillId="0" borderId="0" xfId="0" applyFont="1" applyAlignment="1">
      <alignment horizontal="center" vertical="top" wrapText="1"/>
    </xf>
    <xf numFmtId="0" fontId="29" fillId="0" borderId="0" xfId="0" applyFont="1" applyAlignment="1">
      <alignment horizontal="center" vertical="top"/>
    </xf>
    <xf numFmtId="4" fontId="6" fillId="2" borderId="9" xfId="0" applyNumberFormat="1" applyFont="1" applyFill="1" applyBorder="1" applyAlignment="1">
      <alignment horizontal="right" wrapText="1"/>
    </xf>
    <xf numFmtId="4" fontId="6" fillId="2" borderId="9" xfId="0" applyNumberFormat="1" applyFont="1" applyFill="1" applyBorder="1" applyAlignment="1">
      <alignment wrapText="1"/>
    </xf>
    <xf numFmtId="4" fontId="73" fillId="0" borderId="0" xfId="0" applyNumberFormat="1" applyFont="1" applyFill="1" applyBorder="1" applyAlignment="1" applyProtection="1">
      <alignment horizontal="center" vertical="center" wrapText="1"/>
    </xf>
    <xf numFmtId="4" fontId="47" fillId="14" borderId="9" xfId="0" applyNumberFormat="1" applyFont="1" applyFill="1" applyBorder="1" applyAlignment="1">
      <alignment wrapText="1"/>
    </xf>
    <xf numFmtId="0" fontId="0" fillId="0" borderId="0" xfId="0"/>
    <xf numFmtId="0" fontId="39" fillId="2" borderId="3" xfId="0" applyNumberFormat="1" applyFont="1" applyFill="1" applyBorder="1" applyAlignment="1" applyProtection="1">
      <alignment horizontal="center" vertical="center" wrapText="1"/>
    </xf>
    <xf numFmtId="0" fontId="38" fillId="0" borderId="0" xfId="0" applyFont="1"/>
    <xf numFmtId="0" fontId="40" fillId="2" borderId="9" xfId="0" applyFont="1" applyFill="1" applyBorder="1" applyAlignment="1">
      <alignment wrapText="1"/>
    </xf>
    <xf numFmtId="0" fontId="40" fillId="14" borderId="9" xfId="0" applyFont="1" applyFill="1" applyBorder="1" applyAlignment="1">
      <alignment vertical="center" wrapText="1"/>
    </xf>
    <xf numFmtId="0" fontId="40" fillId="14" borderId="9" xfId="0" applyFont="1" applyFill="1" applyBorder="1" applyAlignment="1">
      <alignment wrapText="1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0" fontId="61" fillId="0" borderId="0" xfId="0" applyNumberFormat="1" applyFont="1" applyFill="1" applyBorder="1" applyAlignment="1" applyProtection="1">
      <alignment horizontal="right" vertical="center" wrapText="1"/>
    </xf>
    <xf numFmtId="0" fontId="46" fillId="0" borderId="0" xfId="0" applyFont="1" applyAlignment="1">
      <alignment horizontal="right" indent="1"/>
    </xf>
    <xf numFmtId="0" fontId="59" fillId="0" borderId="16" xfId="0" applyFont="1" applyBorder="1" applyAlignment="1">
      <alignment horizontal="right" vertical="center" wrapText="1" indent="1"/>
    </xf>
    <xf numFmtId="0" fontId="0" fillId="0" borderId="0" xfId="0" applyAlignment="1">
      <alignment horizontal="right"/>
    </xf>
    <xf numFmtId="4" fontId="63" fillId="0" borderId="0" xfId="0" applyNumberFormat="1" applyFont="1" applyFill="1" applyBorder="1" applyAlignment="1" applyProtection="1">
      <alignment vertical="center" wrapText="1"/>
    </xf>
    <xf numFmtId="0" fontId="59" fillId="0" borderId="16" xfId="0" applyFont="1" applyBorder="1" applyAlignment="1">
      <alignment vertical="center" wrapText="1"/>
    </xf>
    <xf numFmtId="4" fontId="17" fillId="14" borderId="9" xfId="0" applyNumberFormat="1" applyFont="1" applyFill="1" applyBorder="1" applyAlignment="1">
      <alignment wrapText="1"/>
    </xf>
    <xf numFmtId="4" fontId="47" fillId="18" borderId="9" xfId="0" applyNumberFormat="1" applyFont="1" applyFill="1" applyBorder="1" applyAlignment="1">
      <alignment wrapText="1"/>
    </xf>
    <xf numFmtId="0" fontId="0" fillId="0" borderId="0" xfId="0" applyAlignment="1"/>
    <xf numFmtId="4" fontId="72" fillId="20" borderId="9" xfId="0" applyNumberFormat="1" applyFont="1" applyFill="1" applyBorder="1" applyAlignment="1">
      <alignment wrapText="1"/>
    </xf>
    <xf numFmtId="0" fontId="72" fillId="20" borderId="9" xfId="0" applyFont="1" applyFill="1" applyBorder="1" applyAlignment="1">
      <alignment wrapText="1"/>
    </xf>
    <xf numFmtId="4" fontId="72" fillId="21" borderId="9" xfId="0" applyNumberFormat="1" applyFont="1" applyFill="1" applyBorder="1" applyAlignment="1">
      <alignment wrapText="1"/>
    </xf>
    <xf numFmtId="4" fontId="62" fillId="0" borderId="0" xfId="0" applyNumberFormat="1" applyFont="1" applyFill="1" applyBorder="1" applyAlignment="1" applyProtection="1">
      <alignment vertical="center" wrapText="1"/>
    </xf>
    <xf numFmtId="0" fontId="47" fillId="20" borderId="9" xfId="0" applyFont="1" applyFill="1" applyBorder="1" applyAlignment="1">
      <alignment horizontal="left" wrapText="1"/>
    </xf>
    <xf numFmtId="0" fontId="44" fillId="0" borderId="3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76" fillId="0" borderId="0" xfId="0" applyFont="1" applyAlignment="1">
      <alignment horizontal="center" vertical="top" wrapText="1"/>
    </xf>
    <xf numFmtId="0" fontId="8" fillId="0" borderId="1" xfId="0" quotePrefix="1" applyFont="1" applyBorder="1" applyAlignment="1">
      <alignment horizontal="left" vertical="center"/>
    </xf>
    <xf numFmtId="0" fontId="6" fillId="0" borderId="2" xfId="0" applyNumberFormat="1" applyFont="1" applyFill="1" applyBorder="1" applyAlignment="1" applyProtection="1">
      <alignment vertical="center"/>
    </xf>
    <xf numFmtId="0" fontId="41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wrapText="1"/>
    </xf>
    <xf numFmtId="0" fontId="8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vertical="center" wrapText="1"/>
    </xf>
    <xf numFmtId="0" fontId="6" fillId="3" borderId="2" xfId="0" applyNumberFormat="1" applyFont="1" applyFill="1" applyBorder="1" applyAlignment="1" applyProtection="1">
      <alignment vertical="center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vertical="center" wrapText="1"/>
    </xf>
    <xf numFmtId="0" fontId="8" fillId="0" borderId="1" xfId="0" quotePrefix="1" applyFont="1" applyFill="1" applyBorder="1" applyAlignment="1">
      <alignment horizontal="left" vertical="center"/>
    </xf>
    <xf numFmtId="0" fontId="8" fillId="0" borderId="1" xfId="0" quotePrefix="1" applyNumberFormat="1" applyFont="1" applyFill="1" applyBorder="1" applyAlignment="1" applyProtection="1">
      <alignment horizontal="left" vertical="center" wrapText="1"/>
    </xf>
    <xf numFmtId="0" fontId="8" fillId="3" borderId="1" xfId="0" quotePrefix="1" applyNumberFormat="1" applyFont="1" applyFill="1" applyBorder="1" applyAlignment="1" applyProtection="1">
      <alignment horizontal="left" vertical="center" wrapText="1"/>
    </xf>
    <xf numFmtId="0" fontId="10" fillId="0" borderId="0" xfId="0" applyFont="1" applyAlignment="1">
      <alignment wrapText="1"/>
    </xf>
    <xf numFmtId="0" fontId="11" fillId="0" borderId="0" xfId="0" applyNumberFormat="1" applyFont="1" applyFill="1" applyBorder="1" applyAlignment="1" applyProtection="1">
      <alignment wrapText="1"/>
    </xf>
    <xf numFmtId="0" fontId="12" fillId="0" borderId="0" xfId="0" applyNumberFormat="1" applyFont="1" applyFill="1" applyBorder="1" applyAlignment="1" applyProtection="1">
      <alignment wrapText="1"/>
    </xf>
    <xf numFmtId="0" fontId="8" fillId="4" borderId="1" xfId="0" applyNumberFormat="1" applyFont="1" applyFill="1" applyBorder="1" applyAlignment="1" applyProtection="1">
      <alignment horizontal="left" vertical="center" wrapText="1"/>
    </xf>
    <xf numFmtId="0" fontId="8" fillId="4" borderId="2" xfId="0" applyNumberFormat="1" applyFont="1" applyFill="1" applyBorder="1" applyAlignment="1" applyProtection="1">
      <alignment horizontal="left" vertical="center" wrapText="1"/>
    </xf>
    <xf numFmtId="0" fontId="8" fillId="4" borderId="4" xfId="0" applyNumberFormat="1" applyFont="1" applyFill="1" applyBorder="1" applyAlignment="1" applyProtection="1">
      <alignment horizontal="left" vertical="center" wrapText="1"/>
    </xf>
    <xf numFmtId="0" fontId="8" fillId="3" borderId="2" xfId="0" applyNumberFormat="1" applyFont="1" applyFill="1" applyBorder="1" applyAlignment="1" applyProtection="1">
      <alignment horizontal="left" vertical="center" wrapText="1"/>
    </xf>
    <xf numFmtId="0" fontId="8" fillId="3" borderId="4" xfId="0" applyNumberFormat="1" applyFont="1" applyFill="1" applyBorder="1" applyAlignment="1" applyProtection="1">
      <alignment horizontal="left" vertical="center" wrapText="1"/>
    </xf>
    <xf numFmtId="0" fontId="60" fillId="0" borderId="0" xfId="0" applyNumberFormat="1" applyFont="1" applyFill="1" applyBorder="1" applyAlignment="1" applyProtection="1">
      <alignment horizontal="center" vertical="center" wrapText="1"/>
    </xf>
    <xf numFmtId="0" fontId="64" fillId="0" borderId="0" xfId="0" applyNumberFormat="1" applyFont="1" applyFill="1" applyBorder="1" applyAlignment="1" applyProtection="1">
      <alignment horizontal="center" vertical="center" wrapText="1"/>
    </xf>
    <xf numFmtId="0" fontId="66" fillId="0" borderId="0" xfId="0" applyFont="1" applyAlignment="1">
      <alignment horizontal="center" vertical="center" wrapText="1"/>
    </xf>
    <xf numFmtId="0" fontId="6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65" fillId="0" borderId="0" xfId="0" applyFont="1" applyAlignment="1">
      <alignment horizontal="center"/>
    </xf>
  </cellXfs>
  <cellStyles count="27">
    <cellStyle name="20% - Accent1" xfId="16" builtinId="30"/>
    <cellStyle name="20% - Accent5" xfId="20" builtinId="46"/>
    <cellStyle name="20% - Accent6" xfId="23" builtinId="50"/>
    <cellStyle name="40% - Accent1" xfId="19" builtinId="31"/>
    <cellStyle name="40% - Accent2" xfId="15" builtinId="35"/>
    <cellStyle name="40% - Accent3" xfId="24" builtinId="39"/>
    <cellStyle name="60% - Accent1" xfId="21" builtinId="32"/>
    <cellStyle name="60% - Accent5" xfId="22" builtinId="48"/>
    <cellStyle name="Bad 1" xfId="7" xr:uid="{00000000-0005-0000-0000-000008000000}"/>
    <cellStyle name="Good 1" xfId="8" xr:uid="{00000000-0005-0000-0000-000009000000}"/>
    <cellStyle name="Heading 1 1" xfId="9" xr:uid="{00000000-0005-0000-0000-00000A000000}"/>
    <cellStyle name="Heading 2 1" xfId="10" xr:uid="{00000000-0005-0000-0000-00000B000000}"/>
    <cellStyle name="Neutral 1" xfId="11" xr:uid="{00000000-0005-0000-0000-00000C000000}"/>
    <cellStyle name="Normal" xfId="0" builtinId="0"/>
    <cellStyle name="Normalno 2" xfId="2" xr:uid="{00000000-0005-0000-0000-00000E000000}"/>
    <cellStyle name="Normalno 2 2" xfId="12" xr:uid="{00000000-0005-0000-0000-00000F000000}"/>
    <cellStyle name="Normalno 3" xfId="1" xr:uid="{00000000-0005-0000-0000-000010000000}"/>
    <cellStyle name="Normalno 3 2" xfId="6" xr:uid="{00000000-0005-0000-0000-000011000000}"/>
    <cellStyle name="Normalno 4" xfId="4" xr:uid="{00000000-0005-0000-0000-000012000000}"/>
    <cellStyle name="Note 1" xfId="13" xr:uid="{00000000-0005-0000-0000-000014000000}"/>
    <cellStyle name="Obično_List1" xfId="3" xr:uid="{00000000-0005-0000-0000-000015000000}"/>
    <cellStyle name="Valuta 2" xfId="5" xr:uid="{00000000-0005-0000-0000-000016000000}"/>
    <cellStyle name="Valuta 2 2" xfId="14" xr:uid="{00000000-0005-0000-0000-000017000000}"/>
    <cellStyle name="Valuta 2 2 2" xfId="18" xr:uid="{00000000-0005-0000-0000-000010000000}"/>
    <cellStyle name="Valuta 2 2 3" xfId="26" xr:uid="{00000000-0005-0000-0000-000010000000}"/>
    <cellStyle name="Valuta 2 3" xfId="17" xr:uid="{00000000-0005-0000-0000-00000F000000}"/>
    <cellStyle name="Valuta 2 4" xfId="2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23"/>
  <sheetViews>
    <sheetView workbookViewId="0">
      <selection activeCell="I23" sqref="I23"/>
    </sheetView>
  </sheetViews>
  <sheetFormatPr defaultRowHeight="15"/>
  <cols>
    <col min="1" max="2" width="9.140625" style="154"/>
    <col min="3" max="3" width="19.7109375" style="154" customWidth="1"/>
    <col min="4" max="4" width="14" style="154" customWidth="1"/>
    <col min="5" max="5" width="13.85546875" style="154" customWidth="1"/>
    <col min="6" max="6" width="16.140625" style="154" customWidth="1"/>
    <col min="7" max="7" width="12.28515625" style="154" customWidth="1"/>
    <col min="8" max="16384" width="9.140625" style="154"/>
  </cols>
  <sheetData>
    <row r="5" spans="2:8" ht="39.75" customHeight="1">
      <c r="B5" s="148"/>
      <c r="C5" s="177" t="s">
        <v>278</v>
      </c>
      <c r="D5" s="177"/>
      <c r="E5" s="177"/>
      <c r="F5" s="177"/>
      <c r="G5" s="177"/>
      <c r="H5" s="177"/>
    </row>
    <row r="6" spans="2:8" ht="39.75" customHeight="1">
      <c r="B6" s="149"/>
      <c r="C6" s="177"/>
      <c r="D6" s="177"/>
      <c r="E6" s="177"/>
      <c r="F6" s="177"/>
      <c r="G6" s="177"/>
      <c r="H6" s="177"/>
    </row>
    <row r="7" spans="2:8" ht="39.75" customHeight="1">
      <c r="B7" s="149"/>
      <c r="C7" s="177"/>
      <c r="D7" s="177"/>
      <c r="E7" s="177"/>
      <c r="F7" s="177"/>
      <c r="G7" s="177"/>
      <c r="H7" s="177"/>
    </row>
    <row r="8" spans="2:8" ht="39.75" customHeight="1">
      <c r="B8" s="149"/>
      <c r="C8" s="177"/>
      <c r="D8" s="177"/>
      <c r="E8" s="177"/>
      <c r="F8" s="177"/>
      <c r="G8" s="177"/>
      <c r="H8" s="177"/>
    </row>
    <row r="9" spans="2:8" ht="38.25" customHeight="1">
      <c r="B9" s="149"/>
      <c r="C9" s="177"/>
      <c r="D9" s="177"/>
      <c r="E9" s="177"/>
      <c r="F9" s="177"/>
      <c r="G9" s="177"/>
      <c r="H9" s="177"/>
    </row>
    <row r="10" spans="2:8" ht="15" hidden="1" customHeight="1">
      <c r="B10" s="149"/>
      <c r="C10" s="177"/>
      <c r="D10" s="177"/>
      <c r="E10" s="177"/>
      <c r="F10" s="177"/>
      <c r="G10" s="177"/>
      <c r="H10" s="177"/>
    </row>
    <row r="11" spans="2:8" ht="23.25" hidden="1" customHeight="1">
      <c r="B11" s="149"/>
      <c r="C11" s="177"/>
      <c r="D11" s="177"/>
      <c r="E11" s="177"/>
      <c r="F11" s="177"/>
      <c r="G11" s="177"/>
      <c r="H11" s="177"/>
    </row>
    <row r="12" spans="2:8" ht="39.75" hidden="1" customHeight="1">
      <c r="B12" s="149"/>
      <c r="C12" s="177"/>
      <c r="D12" s="177"/>
      <c r="E12" s="177"/>
      <c r="F12" s="177"/>
      <c r="G12" s="177"/>
      <c r="H12" s="177"/>
    </row>
    <row r="13" spans="2:8" ht="39.75" hidden="1" customHeight="1">
      <c r="B13" s="149"/>
      <c r="C13" s="177"/>
      <c r="D13" s="177"/>
      <c r="E13" s="177"/>
      <c r="F13" s="177"/>
      <c r="G13" s="177"/>
      <c r="H13" s="177"/>
    </row>
    <row r="14" spans="2:8" ht="39.75" hidden="1" customHeight="1">
      <c r="B14" s="149"/>
      <c r="C14" s="177"/>
      <c r="D14" s="177"/>
      <c r="E14" s="177"/>
      <c r="F14" s="177"/>
      <c r="G14" s="177"/>
      <c r="H14" s="177"/>
    </row>
    <row r="15" spans="2:8" ht="39.75" hidden="1" customHeight="1">
      <c r="B15" s="149"/>
      <c r="C15" s="177"/>
      <c r="D15" s="177"/>
      <c r="E15" s="177"/>
      <c r="F15" s="177"/>
      <c r="G15" s="177"/>
      <c r="H15" s="177"/>
    </row>
    <row r="16" spans="2:8" ht="39.75" hidden="1" customHeight="1">
      <c r="B16" s="149"/>
      <c r="C16" s="177"/>
      <c r="D16" s="177"/>
      <c r="E16" s="177"/>
      <c r="F16" s="177"/>
      <c r="G16" s="177"/>
      <c r="H16" s="177"/>
    </row>
    <row r="19" spans="2:4">
      <c r="C19" s="33"/>
      <c r="D19" s="33"/>
    </row>
    <row r="20" spans="2:4">
      <c r="B20" s="33"/>
      <c r="C20" s="33"/>
      <c r="D20" s="33"/>
    </row>
    <row r="21" spans="2:4" s="156" customFormat="1">
      <c r="B21" s="33"/>
      <c r="C21" s="33" t="s">
        <v>276</v>
      </c>
    </row>
    <row r="22" spans="2:4" s="156" customFormat="1">
      <c r="B22" s="33"/>
      <c r="C22" s="33" t="s">
        <v>277</v>
      </c>
    </row>
    <row r="23" spans="2:4">
      <c r="B23" s="33"/>
      <c r="C23" s="33"/>
      <c r="D23" s="33"/>
    </row>
  </sheetData>
  <mergeCells count="1">
    <mergeCell ref="C5:H1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9"/>
  <sheetViews>
    <sheetView zoomScale="80" zoomScaleNormal="80" workbookViewId="0">
      <selection sqref="A1:J1"/>
    </sheetView>
  </sheetViews>
  <sheetFormatPr defaultRowHeight="15"/>
  <cols>
    <col min="5" max="5" width="25.28515625" customWidth="1"/>
    <col min="6" max="9" width="25.28515625" style="22" customWidth="1"/>
    <col min="10" max="10" width="26.85546875" style="22" customWidth="1"/>
    <col min="11" max="11" width="19" customWidth="1"/>
  </cols>
  <sheetData>
    <row r="1" spans="1:10" ht="42" customHeight="1">
      <c r="A1" s="180" t="s">
        <v>205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0" ht="18">
      <c r="A2" s="11"/>
      <c r="B2" s="11"/>
      <c r="C2" s="11"/>
      <c r="D2" s="11"/>
      <c r="E2" s="11"/>
      <c r="F2" s="20"/>
      <c r="G2" s="20"/>
      <c r="H2" s="20"/>
      <c r="I2" s="20"/>
      <c r="J2" s="20"/>
    </row>
    <row r="3" spans="1:10" ht="15.75">
      <c r="A3" s="181" t="s">
        <v>6</v>
      </c>
      <c r="B3" s="181"/>
      <c r="C3" s="181"/>
      <c r="D3" s="181"/>
      <c r="E3" s="181"/>
      <c r="F3" s="181"/>
      <c r="G3" s="181"/>
      <c r="H3" s="181"/>
      <c r="I3" s="182"/>
      <c r="J3" s="182"/>
    </row>
    <row r="4" spans="1:10" ht="18">
      <c r="A4" s="36"/>
      <c r="B4" s="36"/>
      <c r="C4" s="36"/>
      <c r="D4" s="36"/>
      <c r="E4" s="36"/>
      <c r="F4" s="23"/>
      <c r="G4" s="23"/>
      <c r="H4" s="23"/>
      <c r="I4" s="23"/>
      <c r="J4" s="23"/>
    </row>
    <row r="5" spans="1:10" ht="15.75">
      <c r="A5" s="183" t="s">
        <v>7</v>
      </c>
      <c r="B5" s="184"/>
      <c r="C5" s="184"/>
      <c r="D5" s="184"/>
      <c r="E5" s="184"/>
      <c r="F5" s="184"/>
      <c r="G5" s="184"/>
      <c r="H5" s="184"/>
      <c r="I5" s="184"/>
      <c r="J5" s="184"/>
    </row>
    <row r="6" spans="1:10" ht="18">
      <c r="A6" s="38"/>
      <c r="B6" s="39"/>
      <c r="C6" s="39"/>
      <c r="D6" s="39"/>
      <c r="E6" s="40"/>
      <c r="F6" s="28"/>
      <c r="G6" s="28"/>
      <c r="H6" s="28"/>
      <c r="I6" s="28"/>
      <c r="J6" s="28"/>
    </row>
    <row r="7" spans="1:10" s="51" customFormat="1" ht="28.5" customHeight="1">
      <c r="A7" s="55"/>
      <c r="B7" s="56"/>
      <c r="C7" s="56"/>
      <c r="D7" s="57"/>
      <c r="E7" s="58"/>
      <c r="F7" s="59" t="s">
        <v>264</v>
      </c>
      <c r="G7" s="59" t="s">
        <v>207</v>
      </c>
      <c r="H7" s="59" t="s">
        <v>190</v>
      </c>
      <c r="I7" s="176" t="s">
        <v>274</v>
      </c>
      <c r="J7" s="176" t="s">
        <v>273</v>
      </c>
    </row>
    <row r="8" spans="1:10">
      <c r="A8" s="185" t="s">
        <v>0</v>
      </c>
      <c r="B8" s="186"/>
      <c r="C8" s="186"/>
      <c r="D8" s="186"/>
      <c r="E8" s="187"/>
      <c r="F8" s="29">
        <f>F9+F10</f>
        <v>2088808.93</v>
      </c>
      <c r="G8" s="29">
        <f t="shared" ref="G8:H8" si="0">G9+G10</f>
        <v>2635100</v>
      </c>
      <c r="H8" s="29">
        <f t="shared" si="0"/>
        <v>2575910</v>
      </c>
      <c r="I8" s="29">
        <f t="shared" ref="I8:J8" si="1">I9+I10</f>
        <v>2575910</v>
      </c>
      <c r="J8" s="29">
        <f t="shared" si="1"/>
        <v>2575910</v>
      </c>
    </row>
    <row r="9" spans="1:10">
      <c r="A9" s="188" t="s">
        <v>9</v>
      </c>
      <c r="B9" s="189"/>
      <c r="C9" s="189"/>
      <c r="D9" s="189"/>
      <c r="E9" s="179"/>
      <c r="F9" s="30">
        <v>2088808.93</v>
      </c>
      <c r="G9" s="30">
        <v>2635100</v>
      </c>
      <c r="H9" s="30">
        <v>2575910</v>
      </c>
      <c r="I9" s="30">
        <v>2575910</v>
      </c>
      <c r="J9" s="30">
        <v>2575910</v>
      </c>
    </row>
    <row r="10" spans="1:10">
      <c r="A10" s="190" t="s">
        <v>10</v>
      </c>
      <c r="B10" s="179"/>
      <c r="C10" s="179"/>
      <c r="D10" s="179"/>
      <c r="E10" s="179"/>
      <c r="F10" s="30">
        <v>0</v>
      </c>
      <c r="G10" s="30">
        <v>0</v>
      </c>
      <c r="H10" s="30">
        <v>0</v>
      </c>
      <c r="I10" s="30">
        <v>0</v>
      </c>
      <c r="J10" s="30">
        <v>0</v>
      </c>
    </row>
    <row r="11" spans="1:10">
      <c r="A11" s="13" t="s">
        <v>1</v>
      </c>
      <c r="B11" s="35"/>
      <c r="C11" s="35"/>
      <c r="D11" s="35"/>
      <c r="E11" s="35"/>
      <c r="F11" s="29">
        <f>F12+F13</f>
        <v>2185918.8200000003</v>
      </c>
      <c r="G11" s="29">
        <f t="shared" ref="G11:H11" si="2">G12+G13</f>
        <v>2635100</v>
      </c>
      <c r="H11" s="29">
        <f t="shared" si="2"/>
        <v>2575910</v>
      </c>
      <c r="I11" s="29">
        <f t="shared" ref="I11:J11" si="3">I12+I13</f>
        <v>2575910</v>
      </c>
      <c r="J11" s="29">
        <f t="shared" si="3"/>
        <v>2575910</v>
      </c>
    </row>
    <row r="12" spans="1:10">
      <c r="A12" s="191" t="s">
        <v>11</v>
      </c>
      <c r="B12" s="189"/>
      <c r="C12" s="189"/>
      <c r="D12" s="189"/>
      <c r="E12" s="189"/>
      <c r="F12" s="30">
        <v>2120836.2200000002</v>
      </c>
      <c r="G12" s="30">
        <v>2565100</v>
      </c>
      <c r="H12" s="30">
        <v>2505910</v>
      </c>
      <c r="I12" s="30">
        <v>2505910</v>
      </c>
      <c r="J12" s="30">
        <v>2505910</v>
      </c>
    </row>
    <row r="13" spans="1:10">
      <c r="A13" s="178" t="s">
        <v>12</v>
      </c>
      <c r="B13" s="179"/>
      <c r="C13" s="179"/>
      <c r="D13" s="179"/>
      <c r="E13" s="179"/>
      <c r="F13" s="31">
        <v>65082.6</v>
      </c>
      <c r="G13" s="31">
        <v>70000</v>
      </c>
      <c r="H13" s="31">
        <v>70000</v>
      </c>
      <c r="I13" s="31">
        <v>70000</v>
      </c>
      <c r="J13" s="31">
        <v>70000</v>
      </c>
    </row>
    <row r="14" spans="1:10">
      <c r="A14" s="192" t="s">
        <v>28</v>
      </c>
      <c r="B14" s="186"/>
      <c r="C14" s="186"/>
      <c r="D14" s="186"/>
      <c r="E14" s="186"/>
      <c r="F14" s="29">
        <f>F8-F11</f>
        <v>-97109.890000000363</v>
      </c>
      <c r="G14" s="29">
        <f>G8-G11</f>
        <v>0</v>
      </c>
      <c r="H14" s="29">
        <f t="shared" ref="H14" si="4">H8-H11</f>
        <v>0</v>
      </c>
      <c r="I14" s="29">
        <f t="shared" ref="I14:J14" si="5">I8-I11</f>
        <v>0</v>
      </c>
      <c r="J14" s="29">
        <f t="shared" si="5"/>
        <v>0</v>
      </c>
    </row>
    <row r="15" spans="1:10" ht="18">
      <c r="A15" s="36"/>
      <c r="B15" s="15"/>
      <c r="C15" s="15"/>
      <c r="D15" s="15"/>
      <c r="E15" s="15"/>
      <c r="F15" s="32"/>
      <c r="G15" s="32"/>
      <c r="H15" s="41"/>
      <c r="I15" s="41"/>
      <c r="J15" s="41"/>
    </row>
    <row r="16" spans="1:10" ht="15.75">
      <c r="A16" s="181" t="s">
        <v>8</v>
      </c>
      <c r="B16" s="193"/>
      <c r="C16" s="193"/>
      <c r="D16" s="193"/>
      <c r="E16" s="193"/>
      <c r="F16" s="193"/>
      <c r="G16" s="193"/>
      <c r="H16" s="193"/>
      <c r="I16" s="193"/>
      <c r="J16" s="193"/>
    </row>
    <row r="17" spans="1:10" ht="18">
      <c r="A17" s="36"/>
      <c r="B17" s="15"/>
      <c r="C17" s="15"/>
      <c r="D17" s="15"/>
      <c r="E17" s="15"/>
      <c r="F17" s="32"/>
      <c r="G17" s="32"/>
      <c r="H17" s="41"/>
      <c r="I17" s="41"/>
      <c r="J17" s="41"/>
    </row>
    <row r="18" spans="1:10" s="51" customFormat="1" ht="22.5" customHeight="1">
      <c r="A18" s="55"/>
      <c r="B18" s="56"/>
      <c r="C18" s="56"/>
      <c r="D18" s="57"/>
      <c r="E18" s="58"/>
      <c r="F18" s="59" t="s">
        <v>264</v>
      </c>
      <c r="G18" s="59" t="s">
        <v>207</v>
      </c>
      <c r="H18" s="155" t="s">
        <v>190</v>
      </c>
      <c r="I18" s="175" t="s">
        <v>39</v>
      </c>
      <c r="J18" s="155" t="s">
        <v>275</v>
      </c>
    </row>
    <row r="19" spans="1:10">
      <c r="A19" s="178" t="s">
        <v>13</v>
      </c>
      <c r="B19" s="179"/>
      <c r="C19" s="179"/>
      <c r="D19" s="179"/>
      <c r="E19" s="179"/>
      <c r="F19" s="31">
        <v>0</v>
      </c>
      <c r="G19" s="31">
        <v>0</v>
      </c>
      <c r="H19" s="31">
        <v>0</v>
      </c>
      <c r="I19" s="31">
        <v>0</v>
      </c>
      <c r="J19" s="31">
        <v>0</v>
      </c>
    </row>
    <row r="20" spans="1:10">
      <c r="A20" s="178" t="s">
        <v>14</v>
      </c>
      <c r="B20" s="179"/>
      <c r="C20" s="179"/>
      <c r="D20" s="179"/>
      <c r="E20" s="179"/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>
      <c r="A21" s="192" t="s">
        <v>2</v>
      </c>
      <c r="B21" s="186"/>
      <c r="C21" s="186"/>
      <c r="D21" s="186"/>
      <c r="E21" s="186"/>
      <c r="F21" s="29">
        <f>F19-F20</f>
        <v>0</v>
      </c>
      <c r="G21" s="29">
        <f t="shared" ref="G21:H21" si="6">G19-G20</f>
        <v>0</v>
      </c>
      <c r="H21" s="29">
        <f t="shared" si="6"/>
        <v>0</v>
      </c>
      <c r="I21" s="29">
        <f t="shared" ref="I21:J21" si="7">I19-I20</f>
        <v>0</v>
      </c>
      <c r="J21" s="29">
        <f t="shared" si="7"/>
        <v>0</v>
      </c>
    </row>
    <row r="22" spans="1:10">
      <c r="A22" s="192" t="s">
        <v>29</v>
      </c>
      <c r="B22" s="186"/>
      <c r="C22" s="186"/>
      <c r="D22" s="186"/>
      <c r="E22" s="186"/>
      <c r="F22" s="29">
        <v>-97109.89</v>
      </c>
      <c r="G22" s="29">
        <v>0</v>
      </c>
      <c r="H22" s="29">
        <f t="shared" ref="H22" si="8">H14+H21</f>
        <v>0</v>
      </c>
      <c r="I22" s="29">
        <f t="shared" ref="I22:J22" si="9">I14+I21</f>
        <v>0</v>
      </c>
      <c r="J22" s="29">
        <f t="shared" si="9"/>
        <v>0</v>
      </c>
    </row>
    <row r="23" spans="1:10" ht="18">
      <c r="A23" s="14"/>
      <c r="B23" s="15"/>
      <c r="C23" s="15"/>
      <c r="D23" s="15"/>
      <c r="E23" s="15"/>
      <c r="F23" s="32"/>
      <c r="G23" s="32"/>
      <c r="H23" s="41"/>
      <c r="I23" s="41"/>
      <c r="J23" s="41"/>
    </row>
    <row r="24" spans="1:10" ht="15.75">
      <c r="A24" s="183" t="s">
        <v>30</v>
      </c>
      <c r="B24" s="184"/>
      <c r="C24" s="184"/>
      <c r="D24" s="184"/>
      <c r="E24" s="184"/>
      <c r="F24" s="184"/>
      <c r="G24" s="184"/>
      <c r="H24" s="184"/>
      <c r="I24" s="184"/>
      <c r="J24" s="184"/>
    </row>
    <row r="25" spans="1:10" ht="15.75">
      <c r="A25" s="42"/>
      <c r="B25" s="43"/>
      <c r="C25" s="43"/>
      <c r="D25" s="43"/>
      <c r="E25" s="43"/>
      <c r="F25" s="44"/>
      <c r="G25" s="44"/>
      <c r="H25" s="44"/>
      <c r="I25" s="44"/>
      <c r="J25" s="44"/>
    </row>
    <row r="26" spans="1:10" s="51" customFormat="1" ht="19.5" customHeight="1">
      <c r="A26" s="55"/>
      <c r="B26" s="56"/>
      <c r="C26" s="56"/>
      <c r="D26" s="57"/>
      <c r="E26" s="58"/>
      <c r="F26" s="59" t="s">
        <v>264</v>
      </c>
      <c r="G26" s="59" t="s">
        <v>207</v>
      </c>
      <c r="H26" s="155" t="s">
        <v>190</v>
      </c>
      <c r="I26" s="175" t="s">
        <v>39</v>
      </c>
      <c r="J26" s="155" t="s">
        <v>275</v>
      </c>
    </row>
    <row r="27" spans="1:10" ht="15" customHeight="1">
      <c r="A27" s="196" t="s">
        <v>269</v>
      </c>
      <c r="B27" s="197"/>
      <c r="C27" s="197"/>
      <c r="D27" s="197"/>
      <c r="E27" s="198"/>
      <c r="F27" s="45">
        <v>4765.32</v>
      </c>
      <c r="G27" s="45">
        <v>0</v>
      </c>
      <c r="H27" s="45">
        <v>0</v>
      </c>
      <c r="I27" s="45">
        <v>0</v>
      </c>
      <c r="J27" s="45">
        <v>0</v>
      </c>
    </row>
    <row r="28" spans="1:10" ht="15" customHeight="1">
      <c r="A28" s="192" t="s">
        <v>270</v>
      </c>
      <c r="B28" s="186"/>
      <c r="C28" s="186"/>
      <c r="D28" s="186"/>
      <c r="E28" s="186"/>
      <c r="F28" s="46">
        <v>-97109.89</v>
      </c>
      <c r="G28" s="46">
        <f>G22+G27</f>
        <v>0</v>
      </c>
      <c r="H28" s="46">
        <v>-92345</v>
      </c>
      <c r="I28" s="46">
        <v>-92345</v>
      </c>
      <c r="J28" s="46">
        <v>-92345</v>
      </c>
    </row>
    <row r="29" spans="1:10" ht="45" customHeight="1">
      <c r="A29" s="185" t="s">
        <v>32</v>
      </c>
      <c r="B29" s="199"/>
      <c r="C29" s="199"/>
      <c r="D29" s="199"/>
      <c r="E29" s="200"/>
      <c r="F29" s="46">
        <f>F27+F28</f>
        <v>-92344.57</v>
      </c>
      <c r="G29" s="46">
        <f t="shared" ref="G29:H29" si="10">G27+G28</f>
        <v>0</v>
      </c>
      <c r="H29" s="46">
        <f t="shared" si="10"/>
        <v>-92345</v>
      </c>
      <c r="I29" s="46">
        <f t="shared" ref="I29:J29" si="11">I27+I28</f>
        <v>-92345</v>
      </c>
      <c r="J29" s="46">
        <f t="shared" si="11"/>
        <v>-92345</v>
      </c>
    </row>
    <row r="30" spans="1:10" ht="15.75">
      <c r="A30" s="42"/>
      <c r="B30" s="43"/>
      <c r="C30" s="43"/>
      <c r="D30" s="43"/>
      <c r="E30" s="43"/>
      <c r="F30" s="44"/>
      <c r="G30" s="44"/>
      <c r="H30" s="44"/>
      <c r="I30" s="44"/>
      <c r="J30" s="44"/>
    </row>
    <row r="31" spans="1:10" ht="15.75">
      <c r="A31" s="183" t="s">
        <v>27</v>
      </c>
      <c r="B31" s="183"/>
      <c r="C31" s="183"/>
      <c r="D31" s="183"/>
      <c r="E31" s="183"/>
      <c r="F31" s="183"/>
      <c r="G31" s="183"/>
      <c r="H31" s="183"/>
      <c r="I31" s="183"/>
      <c r="J31" s="183"/>
    </row>
    <row r="32" spans="1:10" ht="18">
      <c r="A32" s="14"/>
      <c r="B32" s="15"/>
      <c r="C32" s="15"/>
      <c r="D32" s="15"/>
      <c r="E32" s="15"/>
      <c r="F32" s="152"/>
      <c r="G32" s="32"/>
      <c r="H32" s="41"/>
      <c r="I32" s="41"/>
      <c r="J32" s="41"/>
    </row>
    <row r="33" spans="1:10" s="51" customFormat="1" ht="24.75" customHeight="1">
      <c r="A33" s="55"/>
      <c r="B33" s="56"/>
      <c r="C33" s="56"/>
      <c r="D33" s="57"/>
      <c r="E33" s="58"/>
      <c r="F33" s="160" t="s">
        <v>264</v>
      </c>
      <c r="G33" s="59" t="s">
        <v>207</v>
      </c>
      <c r="H33" s="155" t="s">
        <v>190</v>
      </c>
      <c r="I33" s="175" t="s">
        <v>39</v>
      </c>
      <c r="J33" s="155" t="s">
        <v>275</v>
      </c>
    </row>
    <row r="34" spans="1:10">
      <c r="A34" s="196" t="s">
        <v>271</v>
      </c>
      <c r="B34" s="197"/>
      <c r="C34" s="197"/>
      <c r="D34" s="197"/>
      <c r="E34" s="198"/>
      <c r="F34" s="45">
        <v>-92344.57</v>
      </c>
      <c r="G34" s="45">
        <v>0</v>
      </c>
      <c r="H34" s="45">
        <v>-92345</v>
      </c>
      <c r="I34" s="45">
        <v>-92345</v>
      </c>
      <c r="J34" s="45">
        <v>-92345</v>
      </c>
    </row>
    <row r="35" spans="1:10" ht="28.5" customHeight="1">
      <c r="A35" s="196" t="s">
        <v>272</v>
      </c>
      <c r="B35" s="197"/>
      <c r="C35" s="197"/>
      <c r="D35" s="197"/>
      <c r="E35" s="198"/>
      <c r="F35" s="45">
        <v>0</v>
      </c>
      <c r="G35" s="45">
        <v>0</v>
      </c>
      <c r="H35" s="45">
        <v>0</v>
      </c>
      <c r="I35" s="45">
        <v>0</v>
      </c>
      <c r="J35" s="45">
        <v>0</v>
      </c>
    </row>
    <row r="36" spans="1:10" ht="15" customHeight="1">
      <c r="A36" s="192" t="s">
        <v>31</v>
      </c>
      <c r="B36" s="186"/>
      <c r="C36" s="186"/>
      <c r="D36" s="186"/>
      <c r="E36" s="186"/>
      <c r="F36" s="46">
        <f>F34+F35</f>
        <v>-92344.57</v>
      </c>
      <c r="G36" s="46">
        <f t="shared" ref="G36:H36" si="12">G34+G35</f>
        <v>0</v>
      </c>
      <c r="H36" s="46">
        <f t="shared" si="12"/>
        <v>-92345</v>
      </c>
      <c r="I36" s="46">
        <f t="shared" ref="I36:J36" si="13">I34+I35</f>
        <v>-92345</v>
      </c>
      <c r="J36" s="46">
        <f t="shared" si="13"/>
        <v>-92345</v>
      </c>
    </row>
    <row r="37" spans="1:10" ht="17.25" customHeight="1">
      <c r="A37" s="37"/>
      <c r="B37" s="37"/>
      <c r="C37" s="37"/>
      <c r="D37" s="37"/>
      <c r="E37" s="37"/>
      <c r="F37" s="27"/>
      <c r="G37" s="27"/>
      <c r="H37" s="27"/>
      <c r="I37" s="27"/>
      <c r="J37" s="27"/>
    </row>
    <row r="38" spans="1:10">
      <c r="A38" s="194"/>
      <c r="B38" s="195"/>
      <c r="C38" s="195"/>
      <c r="D38" s="195"/>
      <c r="E38" s="195"/>
      <c r="F38" s="195"/>
      <c r="G38" s="195"/>
      <c r="H38" s="195"/>
      <c r="I38" s="195"/>
      <c r="J38" s="195"/>
    </row>
    <row r="39" spans="1:10" ht="9" customHeight="1"/>
  </sheetData>
  <mergeCells count="23">
    <mergeCell ref="A38:J38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</mergeCells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F82DA-1707-43B3-8F73-09B220F1D992}">
  <sheetPr>
    <pageSetUpPr fitToPage="1"/>
  </sheetPr>
  <dimension ref="A1:G171"/>
  <sheetViews>
    <sheetView workbookViewId="0">
      <selection activeCell="F9" sqref="F9"/>
    </sheetView>
  </sheetViews>
  <sheetFormatPr defaultRowHeight="11.25"/>
  <cols>
    <col min="1" max="1" width="46.28515625" style="105" customWidth="1"/>
    <col min="2" max="2" width="20.42578125" style="62" bestFit="1" customWidth="1"/>
    <col min="3" max="3" width="14.85546875" style="162" bestFit="1" customWidth="1"/>
    <col min="4" max="4" width="23" style="124" bestFit="1" customWidth="1"/>
    <col min="5" max="6" width="25.85546875" style="124" bestFit="1" customWidth="1"/>
    <col min="7" max="16384" width="9.140625" style="62"/>
  </cols>
  <sheetData>
    <row r="1" spans="1:7" ht="15.75">
      <c r="A1" s="201" t="s">
        <v>38</v>
      </c>
      <c r="B1" s="201"/>
      <c r="C1" s="201"/>
      <c r="D1" s="201"/>
      <c r="E1" s="201"/>
      <c r="F1" s="201"/>
      <c r="G1" s="201"/>
    </row>
    <row r="2" spans="1:7" ht="18">
      <c r="A2" s="106"/>
      <c r="B2" s="106"/>
      <c r="C2" s="161"/>
      <c r="D2" s="173"/>
      <c r="E2" s="165"/>
      <c r="F2" s="173"/>
      <c r="G2" s="107"/>
    </row>
    <row r="3" spans="1:7" ht="15.75">
      <c r="A3" s="202" t="s">
        <v>6</v>
      </c>
      <c r="B3" s="202"/>
      <c r="C3" s="202"/>
      <c r="D3" s="202"/>
      <c r="E3" s="202"/>
      <c r="F3" s="202"/>
      <c r="G3" s="202"/>
    </row>
    <row r="4" spans="1:7" ht="18">
      <c r="A4" s="106"/>
      <c r="B4" s="106"/>
      <c r="C4" s="161"/>
      <c r="D4" s="173"/>
      <c r="E4" s="165"/>
      <c r="F4" s="173"/>
      <c r="G4" s="107"/>
    </row>
    <row r="5" spans="1:7" ht="15.75">
      <c r="A5" s="202" t="s">
        <v>3</v>
      </c>
      <c r="B5" s="202"/>
      <c r="C5" s="202"/>
      <c r="D5" s="202"/>
      <c r="E5" s="202"/>
      <c r="F5" s="202"/>
      <c r="G5" s="202"/>
    </row>
    <row r="6" spans="1:7" ht="18">
      <c r="A6" s="106"/>
      <c r="B6" s="106"/>
      <c r="C6" s="161"/>
      <c r="D6" s="173"/>
      <c r="E6" s="165"/>
      <c r="F6" s="173"/>
      <c r="G6" s="107"/>
    </row>
    <row r="7" spans="1:7" ht="15.75">
      <c r="A7" s="202" t="s">
        <v>15</v>
      </c>
      <c r="B7" s="202"/>
      <c r="C7" s="202"/>
      <c r="D7" s="202"/>
      <c r="E7" s="202"/>
      <c r="F7" s="202"/>
      <c r="G7" s="202"/>
    </row>
    <row r="8" spans="1:7" ht="12" thickBot="1"/>
    <row r="9" spans="1:7" ht="26.25" thickBot="1">
      <c r="A9" s="99" t="s">
        <v>35</v>
      </c>
      <c r="B9" s="100" t="s">
        <v>206</v>
      </c>
      <c r="C9" s="163" t="s">
        <v>207</v>
      </c>
      <c r="D9" s="166" t="s">
        <v>190</v>
      </c>
      <c r="E9" s="166" t="s">
        <v>166</v>
      </c>
      <c r="F9" s="166" t="s">
        <v>236</v>
      </c>
    </row>
    <row r="10" spans="1:7" ht="12.75">
      <c r="A10" s="101" t="s">
        <v>208</v>
      </c>
      <c r="B10" s="63">
        <f>SUM(B11+B20+B24+B30+B36)</f>
        <v>2088808.93</v>
      </c>
      <c r="C10" s="63">
        <f>SUM(C11+C24+C36)</f>
        <v>2635100</v>
      </c>
      <c r="D10" s="153">
        <f>SUM(D11+D20+D24+D30+D36+N21)</f>
        <v>2575910</v>
      </c>
      <c r="E10" s="153">
        <f>SUM(E11+E20+E24+E30+E36+O21)</f>
        <v>2575910</v>
      </c>
      <c r="F10" s="153">
        <f>SUM(F11+F20+F24+F30+F36+P21)</f>
        <v>2575910</v>
      </c>
    </row>
    <row r="11" spans="1:7" ht="25.5">
      <c r="A11" s="101" t="s">
        <v>209</v>
      </c>
      <c r="B11" s="63">
        <v>1403183.6</v>
      </c>
      <c r="C11" s="63">
        <v>1886000</v>
      </c>
      <c r="D11" s="153">
        <f>SUM(D12+D15)</f>
        <v>1745000</v>
      </c>
      <c r="E11" s="153">
        <f>SUM(E12+E15)</f>
        <v>1745000</v>
      </c>
      <c r="F11" s="153">
        <f>SUM(F12+F15)</f>
        <v>1745000</v>
      </c>
    </row>
    <row r="12" spans="1:7" ht="25.5">
      <c r="A12" s="101" t="s">
        <v>210</v>
      </c>
      <c r="B12" s="63">
        <v>2677.38</v>
      </c>
      <c r="C12" s="102">
        <v>0</v>
      </c>
      <c r="D12" s="109">
        <v>0</v>
      </c>
      <c r="E12" s="109">
        <v>0</v>
      </c>
      <c r="F12" s="109">
        <v>0</v>
      </c>
    </row>
    <row r="13" spans="1:7" ht="25.5">
      <c r="A13" s="101" t="s">
        <v>211</v>
      </c>
      <c r="B13" s="63">
        <v>2677.38</v>
      </c>
      <c r="C13" s="102">
        <v>0</v>
      </c>
      <c r="D13" s="109">
        <v>0</v>
      </c>
      <c r="E13" s="109">
        <v>0</v>
      </c>
      <c r="F13" s="109">
        <v>0</v>
      </c>
    </row>
    <row r="14" spans="1:7" ht="22.5" customHeight="1">
      <c r="A14" s="101" t="s">
        <v>212</v>
      </c>
      <c r="B14" s="63">
        <v>2677.38</v>
      </c>
      <c r="C14" s="102">
        <v>0</v>
      </c>
      <c r="D14" s="109">
        <v>0</v>
      </c>
      <c r="E14" s="109">
        <v>0</v>
      </c>
      <c r="F14" s="109">
        <v>0</v>
      </c>
    </row>
    <row r="15" spans="1:7" ht="25.5">
      <c r="A15" s="101" t="s">
        <v>213</v>
      </c>
      <c r="B15" s="63">
        <v>1400506.22</v>
      </c>
      <c r="C15" s="63">
        <v>1886000</v>
      </c>
      <c r="D15" s="153">
        <f>SUM(D16+D18)</f>
        <v>1745000</v>
      </c>
      <c r="E15" s="153">
        <f>SUM(E16+E18)</f>
        <v>1745000</v>
      </c>
      <c r="F15" s="153">
        <f>SUM(F16+F18)</f>
        <v>1745000</v>
      </c>
    </row>
    <row r="16" spans="1:7" ht="25.5">
      <c r="A16" s="101" t="s">
        <v>214</v>
      </c>
      <c r="B16" s="63">
        <v>1374389.1</v>
      </c>
      <c r="C16" s="63">
        <v>1886000</v>
      </c>
      <c r="D16" s="153">
        <v>1705000</v>
      </c>
      <c r="E16" s="153">
        <v>1705000</v>
      </c>
      <c r="F16" s="153">
        <v>1705000</v>
      </c>
    </row>
    <row r="17" spans="1:6" ht="25.5">
      <c r="A17" s="101" t="s">
        <v>215</v>
      </c>
      <c r="B17" s="63">
        <v>1374389.1</v>
      </c>
      <c r="C17" s="63">
        <v>1886000</v>
      </c>
      <c r="D17" s="153">
        <v>1705000</v>
      </c>
      <c r="E17" s="153">
        <v>1705000</v>
      </c>
      <c r="F17" s="153">
        <v>1705000</v>
      </c>
    </row>
    <row r="18" spans="1:6" ht="25.5">
      <c r="A18" s="101" t="s">
        <v>216</v>
      </c>
      <c r="B18" s="63">
        <v>26117.119999999999</v>
      </c>
      <c r="C18" s="102">
        <v>0</v>
      </c>
      <c r="D18" s="153">
        <v>40000</v>
      </c>
      <c r="E18" s="153">
        <v>40000</v>
      </c>
      <c r="F18" s="153">
        <v>40000</v>
      </c>
    </row>
    <row r="19" spans="1:6" ht="25.5">
      <c r="A19" s="101" t="s">
        <v>217</v>
      </c>
      <c r="B19" s="63">
        <v>26117.119999999999</v>
      </c>
      <c r="C19" s="102">
        <v>0</v>
      </c>
      <c r="D19" s="153">
        <v>40000</v>
      </c>
      <c r="E19" s="153">
        <v>40000</v>
      </c>
      <c r="F19" s="153">
        <v>40000</v>
      </c>
    </row>
    <row r="20" spans="1:6" ht="21" customHeight="1">
      <c r="A20" s="101" t="s">
        <v>218</v>
      </c>
      <c r="B20" s="102">
        <v>0.26</v>
      </c>
      <c r="C20" s="102">
        <v>0</v>
      </c>
      <c r="D20" s="153">
        <v>10</v>
      </c>
      <c r="E20" s="153">
        <v>10</v>
      </c>
      <c r="F20" s="153">
        <v>10</v>
      </c>
    </row>
    <row r="21" spans="1:6" ht="25.5" customHeight="1">
      <c r="A21" s="101" t="s">
        <v>219</v>
      </c>
      <c r="B21" s="102">
        <v>0.26</v>
      </c>
      <c r="C21" s="102">
        <v>0</v>
      </c>
      <c r="D21" s="153">
        <v>10</v>
      </c>
      <c r="E21" s="153">
        <v>10</v>
      </c>
      <c r="F21" s="153">
        <v>10</v>
      </c>
    </row>
    <row r="22" spans="1:6" ht="25.5">
      <c r="A22" s="101" t="s">
        <v>220</v>
      </c>
      <c r="B22" s="102">
        <v>0.26</v>
      </c>
      <c r="C22" s="102">
        <v>0</v>
      </c>
      <c r="D22" s="153">
        <v>10</v>
      </c>
      <c r="E22" s="153">
        <v>10</v>
      </c>
      <c r="F22" s="153">
        <v>10</v>
      </c>
    </row>
    <row r="23" spans="1:6" ht="23.25" customHeight="1">
      <c r="A23" s="101" t="s">
        <v>221</v>
      </c>
      <c r="B23" s="102">
        <v>0.26</v>
      </c>
      <c r="C23" s="102">
        <v>0</v>
      </c>
      <c r="D23" s="167">
        <v>10</v>
      </c>
      <c r="E23" s="167">
        <v>10</v>
      </c>
      <c r="F23" s="167">
        <v>10</v>
      </c>
    </row>
    <row r="24" spans="1:6" ht="25.5">
      <c r="A24" s="101" t="s">
        <v>222</v>
      </c>
      <c r="B24" s="63">
        <v>137266.94</v>
      </c>
      <c r="C24" s="63">
        <v>148300</v>
      </c>
      <c r="D24" s="153">
        <v>138000</v>
      </c>
      <c r="E24" s="153">
        <v>138000</v>
      </c>
      <c r="F24" s="153">
        <v>138000</v>
      </c>
    </row>
    <row r="25" spans="1:6" ht="26.25" customHeight="1">
      <c r="A25" s="101" t="s">
        <v>223</v>
      </c>
      <c r="B25" s="63">
        <v>137266.94</v>
      </c>
      <c r="C25" s="63">
        <v>148300</v>
      </c>
      <c r="D25" s="153">
        <v>138000</v>
      </c>
      <c r="E25" s="153">
        <v>138000</v>
      </c>
      <c r="F25" s="153">
        <v>138000</v>
      </c>
    </row>
    <row r="26" spans="1:6" ht="23.25" customHeight="1">
      <c r="A26" s="101" t="s">
        <v>224</v>
      </c>
      <c r="B26" s="63">
        <v>137266.94</v>
      </c>
      <c r="C26" s="63">
        <v>148300</v>
      </c>
      <c r="D26" s="153">
        <v>138000</v>
      </c>
      <c r="E26" s="153">
        <v>138000</v>
      </c>
      <c r="F26" s="153">
        <v>138000</v>
      </c>
    </row>
    <row r="27" spans="1:6" ht="25.5">
      <c r="A27" s="101" t="s">
        <v>225</v>
      </c>
      <c r="B27" s="63">
        <v>136620.19</v>
      </c>
      <c r="C27" s="63">
        <v>148300</v>
      </c>
      <c r="D27" s="153">
        <v>138000</v>
      </c>
      <c r="E27" s="153">
        <v>138000</v>
      </c>
      <c r="F27" s="153">
        <v>138000</v>
      </c>
    </row>
    <row r="28" spans="1:6" ht="25.5">
      <c r="A28" s="101" t="s">
        <v>226</v>
      </c>
      <c r="B28" s="102">
        <v>418.75</v>
      </c>
      <c r="C28" s="102">
        <v>0</v>
      </c>
      <c r="D28" s="109">
        <v>0</v>
      </c>
      <c r="E28" s="109">
        <v>0</v>
      </c>
      <c r="F28" s="109">
        <v>0</v>
      </c>
    </row>
    <row r="29" spans="1:6" ht="25.5">
      <c r="A29" s="101" t="s">
        <v>227</v>
      </c>
      <c r="B29" s="102">
        <v>228</v>
      </c>
      <c r="C29" s="102">
        <v>0</v>
      </c>
      <c r="D29" s="109">
        <v>0</v>
      </c>
      <c r="E29" s="109">
        <v>0</v>
      </c>
      <c r="F29" s="109">
        <v>0</v>
      </c>
    </row>
    <row r="30" spans="1:6" ht="38.25">
      <c r="A30" s="101" t="s">
        <v>228</v>
      </c>
      <c r="B30" s="63">
        <v>5092.16</v>
      </c>
      <c r="C30" s="102">
        <v>0</v>
      </c>
      <c r="D30" s="109">
        <v>0</v>
      </c>
      <c r="E30" s="109">
        <v>0</v>
      </c>
      <c r="F30" s="109">
        <v>0</v>
      </c>
    </row>
    <row r="31" spans="1:6" ht="24.75" customHeight="1">
      <c r="A31" s="101" t="s">
        <v>229</v>
      </c>
      <c r="B31" s="63">
        <v>5092.16</v>
      </c>
      <c r="C31" s="102">
        <v>0</v>
      </c>
      <c r="D31" s="109">
        <v>0</v>
      </c>
      <c r="E31" s="109">
        <v>0</v>
      </c>
      <c r="F31" s="109">
        <v>0</v>
      </c>
    </row>
    <row r="32" spans="1:6" ht="12.75">
      <c r="A32" s="101" t="s">
        <v>230</v>
      </c>
      <c r="B32" s="63">
        <v>1843.18</v>
      </c>
      <c r="C32" s="102">
        <v>0</v>
      </c>
      <c r="D32" s="109">
        <v>0</v>
      </c>
      <c r="E32" s="109">
        <v>0</v>
      </c>
      <c r="F32" s="109">
        <v>0</v>
      </c>
    </row>
    <row r="33" spans="1:6" ht="12.75">
      <c r="A33" s="101" t="s">
        <v>231</v>
      </c>
      <c r="B33" s="63">
        <v>1843.18</v>
      </c>
      <c r="C33" s="102">
        <v>0</v>
      </c>
      <c r="D33" s="109">
        <v>0</v>
      </c>
      <c r="E33" s="109">
        <v>0</v>
      </c>
      <c r="F33" s="109">
        <v>0</v>
      </c>
    </row>
    <row r="34" spans="1:6" ht="12.75">
      <c r="A34" s="101" t="s">
        <v>232</v>
      </c>
      <c r="B34" s="63">
        <v>3248.98</v>
      </c>
      <c r="C34" s="102">
        <v>0</v>
      </c>
      <c r="D34" s="109">
        <v>0</v>
      </c>
      <c r="E34" s="109">
        <v>0</v>
      </c>
      <c r="F34" s="109">
        <v>0</v>
      </c>
    </row>
    <row r="35" spans="1:6" ht="12.75">
      <c r="A35" s="101" t="s">
        <v>233</v>
      </c>
      <c r="B35" s="63">
        <v>3248.98</v>
      </c>
      <c r="C35" s="102">
        <v>0</v>
      </c>
      <c r="D35" s="109">
        <v>0</v>
      </c>
      <c r="E35" s="109">
        <v>0</v>
      </c>
      <c r="F35" s="109">
        <v>0</v>
      </c>
    </row>
    <row r="36" spans="1:6" ht="25.5">
      <c r="A36" s="158" t="s">
        <v>256</v>
      </c>
      <c r="B36" s="63">
        <f>SUM(B37)</f>
        <v>543265.97</v>
      </c>
      <c r="C36" s="63">
        <v>600800</v>
      </c>
      <c r="D36" s="153">
        <f>SUM(D39+D41)</f>
        <v>692900</v>
      </c>
      <c r="E36" s="153">
        <f>SUM(E39+E41)</f>
        <v>692900</v>
      </c>
      <c r="F36" s="153">
        <f>SUM(F39+F41)</f>
        <v>692900</v>
      </c>
    </row>
    <row r="37" spans="1:6" ht="25.5">
      <c r="A37" s="159" t="s">
        <v>257</v>
      </c>
      <c r="B37" s="63">
        <f>SUM(B38+B40)</f>
        <v>543265.97</v>
      </c>
      <c r="C37" s="63">
        <v>600800</v>
      </c>
      <c r="D37" s="153">
        <v>662900</v>
      </c>
      <c r="E37" s="153">
        <v>662900</v>
      </c>
      <c r="F37" s="153">
        <v>662900</v>
      </c>
    </row>
    <row r="38" spans="1:6" ht="25.5">
      <c r="A38" s="159" t="s">
        <v>258</v>
      </c>
      <c r="B38" s="63">
        <v>512472.28</v>
      </c>
      <c r="C38" s="63">
        <v>570800</v>
      </c>
      <c r="D38" s="153">
        <v>662900</v>
      </c>
      <c r="E38" s="153">
        <v>662900</v>
      </c>
      <c r="F38" s="153">
        <v>662900</v>
      </c>
    </row>
    <row r="39" spans="1:6" ht="25.5">
      <c r="A39" s="159" t="s">
        <v>259</v>
      </c>
      <c r="B39" s="63">
        <v>512472.28</v>
      </c>
      <c r="C39" s="63">
        <v>570800</v>
      </c>
      <c r="D39" s="153">
        <v>662900</v>
      </c>
      <c r="E39" s="153">
        <v>662900</v>
      </c>
      <c r="F39" s="153">
        <v>662900</v>
      </c>
    </row>
    <row r="40" spans="1:6" ht="25.5">
      <c r="A40" s="159" t="s">
        <v>260</v>
      </c>
      <c r="B40" s="63">
        <v>30793.69</v>
      </c>
      <c r="C40" s="63">
        <v>30000</v>
      </c>
      <c r="D40" s="153">
        <v>30000</v>
      </c>
      <c r="E40" s="153">
        <v>30000</v>
      </c>
      <c r="F40" s="153">
        <v>30000</v>
      </c>
    </row>
    <row r="41" spans="1:6" ht="25.5">
      <c r="A41" s="159" t="s">
        <v>261</v>
      </c>
      <c r="B41" s="63">
        <v>30793.69</v>
      </c>
      <c r="C41" s="63">
        <v>30000</v>
      </c>
      <c r="D41" s="153">
        <v>30000</v>
      </c>
      <c r="E41" s="153">
        <v>30000</v>
      </c>
      <c r="F41" s="153">
        <v>30000</v>
      </c>
    </row>
    <row r="42" spans="1:6" ht="12.75">
      <c r="A42" s="103" t="s">
        <v>234</v>
      </c>
      <c r="B42" s="104">
        <f>B10</f>
        <v>2088808.93</v>
      </c>
      <c r="C42" s="104">
        <f>SUM(C36+C30+C24+C20+C11)</f>
        <v>2635100</v>
      </c>
      <c r="D42" s="168">
        <v>2575910</v>
      </c>
      <c r="E42" s="168">
        <v>2575910</v>
      </c>
      <c r="F42" s="168">
        <v>2575910</v>
      </c>
    </row>
    <row r="43" spans="1:6" customFormat="1" ht="15">
      <c r="C43" s="164"/>
      <c r="D43" s="169"/>
      <c r="E43" s="169"/>
      <c r="F43" s="169"/>
    </row>
    <row r="44" spans="1:6" ht="12.75">
      <c r="A44" s="143" t="s">
        <v>173</v>
      </c>
      <c r="B44" s="144">
        <v>2120836.2200000002</v>
      </c>
      <c r="C44" s="144">
        <v>2565100</v>
      </c>
      <c r="D44" s="170">
        <v>2505910</v>
      </c>
      <c r="E44" s="170">
        <v>2505910</v>
      </c>
      <c r="F44" s="170">
        <v>2505910</v>
      </c>
    </row>
    <row r="45" spans="1:6" ht="12.75">
      <c r="A45" s="143" t="s">
        <v>33</v>
      </c>
      <c r="B45" s="144">
        <v>1686763.03</v>
      </c>
      <c r="C45" s="144">
        <v>2105400</v>
      </c>
      <c r="D45" s="170">
        <v>2056900</v>
      </c>
      <c r="E45" s="170">
        <v>2056900</v>
      </c>
      <c r="F45" s="170">
        <v>2056900</v>
      </c>
    </row>
    <row r="46" spans="1:6" ht="12.75">
      <c r="A46" s="143" t="s">
        <v>105</v>
      </c>
      <c r="B46" s="144">
        <v>1395551.4</v>
      </c>
      <c r="C46" s="144">
        <v>1717508</v>
      </c>
      <c r="D46" s="170">
        <v>1709000</v>
      </c>
      <c r="E46" s="170">
        <v>1709000</v>
      </c>
      <c r="F46" s="170">
        <v>1709000</v>
      </c>
    </row>
    <row r="47" spans="1:6" ht="12.75">
      <c r="A47" s="143" t="s">
        <v>106</v>
      </c>
      <c r="B47" s="144">
        <v>1395551.4</v>
      </c>
      <c r="C47" s="144">
        <v>1717508</v>
      </c>
      <c r="D47" s="170">
        <v>1709000</v>
      </c>
      <c r="E47" s="170">
        <v>1709000</v>
      </c>
      <c r="F47" s="170">
        <v>1709000</v>
      </c>
    </row>
    <row r="48" spans="1:6" ht="12.75">
      <c r="A48" s="143" t="s">
        <v>107</v>
      </c>
      <c r="B48" s="144">
        <v>1395551.4</v>
      </c>
      <c r="C48" s="144">
        <v>1717508</v>
      </c>
      <c r="D48" s="170">
        <v>1709000</v>
      </c>
      <c r="E48" s="170">
        <v>1709000</v>
      </c>
      <c r="F48" s="170">
        <v>1709000</v>
      </c>
    </row>
    <row r="49" spans="1:6" ht="12.75">
      <c r="A49" s="143" t="s">
        <v>108</v>
      </c>
      <c r="B49" s="144">
        <v>62649.81</v>
      </c>
      <c r="C49" s="144">
        <v>101500</v>
      </c>
      <c r="D49" s="170">
        <v>81900</v>
      </c>
      <c r="E49" s="170">
        <v>81900</v>
      </c>
      <c r="F49" s="170">
        <v>81900</v>
      </c>
    </row>
    <row r="50" spans="1:6" ht="12.75">
      <c r="A50" s="143" t="s">
        <v>109</v>
      </c>
      <c r="B50" s="144">
        <v>62649.81</v>
      </c>
      <c r="C50" s="144">
        <v>101500</v>
      </c>
      <c r="D50" s="170">
        <v>81900</v>
      </c>
      <c r="E50" s="170">
        <v>81900</v>
      </c>
      <c r="F50" s="170">
        <v>81900</v>
      </c>
    </row>
    <row r="51" spans="1:6" ht="12.75">
      <c r="A51" s="143" t="s">
        <v>110</v>
      </c>
      <c r="B51" s="144">
        <v>34339.01</v>
      </c>
      <c r="C51" s="144">
        <v>34700</v>
      </c>
      <c r="D51" s="170">
        <v>34900</v>
      </c>
      <c r="E51" s="170">
        <v>34900</v>
      </c>
      <c r="F51" s="170">
        <v>34900</v>
      </c>
    </row>
    <row r="52" spans="1:6" ht="12.75">
      <c r="A52" s="143" t="s">
        <v>111</v>
      </c>
      <c r="B52" s="144">
        <v>4820.72</v>
      </c>
      <c r="C52" s="144">
        <v>17500</v>
      </c>
      <c r="D52" s="170">
        <v>13500</v>
      </c>
      <c r="E52" s="170">
        <v>13500</v>
      </c>
      <c r="F52" s="170">
        <v>13500</v>
      </c>
    </row>
    <row r="53" spans="1:6" ht="12.75">
      <c r="A53" s="143" t="s">
        <v>112</v>
      </c>
      <c r="B53" s="144">
        <v>3090.08</v>
      </c>
      <c r="C53" s="144">
        <v>13400</v>
      </c>
      <c r="D53" s="170">
        <v>5800</v>
      </c>
      <c r="E53" s="170">
        <v>5800</v>
      </c>
      <c r="F53" s="170">
        <v>5800</v>
      </c>
    </row>
    <row r="54" spans="1:6" ht="12.75">
      <c r="A54" s="143" t="s">
        <v>113</v>
      </c>
      <c r="B54" s="144">
        <v>20400</v>
      </c>
      <c r="C54" s="144">
        <v>32400</v>
      </c>
      <c r="D54" s="170">
        <v>24700</v>
      </c>
      <c r="E54" s="170">
        <v>24700</v>
      </c>
      <c r="F54" s="170">
        <v>24700</v>
      </c>
    </row>
    <row r="55" spans="1:6" ht="12.75">
      <c r="A55" s="143" t="s">
        <v>149</v>
      </c>
      <c r="B55" s="143"/>
      <c r="C55" s="144">
        <v>3500</v>
      </c>
      <c r="D55" s="170">
        <v>3000</v>
      </c>
      <c r="E55" s="170">
        <v>3000</v>
      </c>
      <c r="F55" s="170">
        <v>3000</v>
      </c>
    </row>
    <row r="56" spans="1:6" ht="12.75">
      <c r="A56" s="143" t="s">
        <v>114</v>
      </c>
      <c r="B56" s="144">
        <v>228561.82</v>
      </c>
      <c r="C56" s="144">
        <v>286392</v>
      </c>
      <c r="D56" s="170">
        <v>266000</v>
      </c>
      <c r="E56" s="170">
        <v>266000</v>
      </c>
      <c r="F56" s="170">
        <v>266000</v>
      </c>
    </row>
    <row r="57" spans="1:6" ht="12.75">
      <c r="A57" s="143" t="s">
        <v>115</v>
      </c>
      <c r="B57" s="144">
        <v>228561.82</v>
      </c>
      <c r="C57" s="144">
        <v>286392</v>
      </c>
      <c r="D57" s="170">
        <v>266000</v>
      </c>
      <c r="E57" s="170">
        <v>266000</v>
      </c>
      <c r="F57" s="170">
        <v>266000</v>
      </c>
    </row>
    <row r="58" spans="1:6" ht="12.75">
      <c r="A58" s="143" t="s">
        <v>116</v>
      </c>
      <c r="B58" s="144">
        <v>228561.82</v>
      </c>
      <c r="C58" s="144">
        <v>286392</v>
      </c>
      <c r="D58" s="170">
        <v>266000</v>
      </c>
      <c r="E58" s="170">
        <v>266000</v>
      </c>
      <c r="F58" s="170">
        <v>266000</v>
      </c>
    </row>
    <row r="59" spans="1:6" ht="12.75">
      <c r="A59" s="143" t="s">
        <v>40</v>
      </c>
      <c r="B59" s="144">
        <v>403020</v>
      </c>
      <c r="C59" s="144">
        <v>456400</v>
      </c>
      <c r="D59" s="170">
        <v>446010</v>
      </c>
      <c r="E59" s="170">
        <v>446010</v>
      </c>
      <c r="F59" s="170">
        <v>446010</v>
      </c>
    </row>
    <row r="60" spans="1:6" ht="12.75">
      <c r="A60" s="143" t="s">
        <v>41</v>
      </c>
      <c r="B60" s="144">
        <v>29217.82</v>
      </c>
      <c r="C60" s="144">
        <v>39100</v>
      </c>
      <c r="D60" s="170">
        <v>34900</v>
      </c>
      <c r="E60" s="170">
        <v>34900</v>
      </c>
      <c r="F60" s="170">
        <v>34900</v>
      </c>
    </row>
    <row r="61" spans="1:6" ht="12.75">
      <c r="A61" s="143" t="s">
        <v>42</v>
      </c>
      <c r="B61" s="144">
        <v>4908.7700000000004</v>
      </c>
      <c r="C61" s="144">
        <v>6100</v>
      </c>
      <c r="D61" s="170">
        <v>5700</v>
      </c>
      <c r="E61" s="170">
        <v>5700</v>
      </c>
      <c r="F61" s="170">
        <v>5700</v>
      </c>
    </row>
    <row r="62" spans="1:6" ht="12.75">
      <c r="A62" s="143" t="s">
        <v>43</v>
      </c>
      <c r="B62" s="144">
        <v>2726.16</v>
      </c>
      <c r="C62" s="144">
        <v>4100</v>
      </c>
      <c r="D62" s="170">
        <v>3100</v>
      </c>
      <c r="E62" s="170">
        <v>3100</v>
      </c>
      <c r="F62" s="170">
        <v>3100</v>
      </c>
    </row>
    <row r="63" spans="1:6" ht="12.75">
      <c r="A63" s="143" t="s">
        <v>151</v>
      </c>
      <c r="B63" s="145">
        <v>190</v>
      </c>
      <c r="C63" s="145"/>
      <c r="D63" s="171">
        <v>0</v>
      </c>
      <c r="E63" s="171">
        <v>0</v>
      </c>
      <c r="F63" s="171">
        <v>0</v>
      </c>
    </row>
    <row r="64" spans="1:6" ht="12.75">
      <c r="A64" s="174" t="s">
        <v>265</v>
      </c>
      <c r="B64" s="145">
        <v>497.7</v>
      </c>
      <c r="C64" s="145">
        <v>900</v>
      </c>
      <c r="D64" s="171">
        <v>800</v>
      </c>
      <c r="E64" s="171">
        <v>800</v>
      </c>
      <c r="F64" s="171">
        <v>800</v>
      </c>
    </row>
    <row r="65" spans="1:6" ht="12.75">
      <c r="A65" s="174" t="s">
        <v>266</v>
      </c>
      <c r="B65" s="145">
        <v>140</v>
      </c>
      <c r="C65" s="145"/>
      <c r="D65" s="171">
        <v>0</v>
      </c>
      <c r="E65" s="171">
        <v>0</v>
      </c>
      <c r="F65" s="171">
        <v>0</v>
      </c>
    </row>
    <row r="66" spans="1:6" ht="15.75" customHeight="1">
      <c r="A66" s="174" t="s">
        <v>45</v>
      </c>
      <c r="B66" s="144">
        <v>1296.9100000000001</v>
      </c>
      <c r="C66" s="144">
        <v>1100</v>
      </c>
      <c r="D66" s="170">
        <v>1800</v>
      </c>
      <c r="E66" s="170">
        <v>1800</v>
      </c>
      <c r="F66" s="170">
        <v>1800</v>
      </c>
    </row>
    <row r="67" spans="1:6" ht="12.75">
      <c r="A67" s="174" t="s">
        <v>267</v>
      </c>
      <c r="B67" s="145">
        <v>58</v>
      </c>
      <c r="C67" s="145"/>
      <c r="D67" s="171">
        <v>0</v>
      </c>
      <c r="E67" s="171">
        <v>0</v>
      </c>
      <c r="F67" s="171">
        <v>0</v>
      </c>
    </row>
    <row r="68" spans="1:6" ht="13.5" customHeight="1">
      <c r="A68" s="174" t="s">
        <v>268</v>
      </c>
      <c r="B68" s="144">
        <v>23622.29</v>
      </c>
      <c r="C68" s="144">
        <v>31800</v>
      </c>
      <c r="D68" s="170">
        <v>29000</v>
      </c>
      <c r="E68" s="170">
        <v>29000</v>
      </c>
      <c r="F68" s="170">
        <v>29000</v>
      </c>
    </row>
    <row r="69" spans="1:6" ht="12.75">
      <c r="A69" s="143" t="s">
        <v>118</v>
      </c>
      <c r="B69" s="144">
        <v>23622.29</v>
      </c>
      <c r="C69" s="144">
        <v>31800</v>
      </c>
      <c r="D69" s="170">
        <v>29000</v>
      </c>
      <c r="E69" s="170">
        <v>29000</v>
      </c>
      <c r="F69" s="170">
        <v>29000</v>
      </c>
    </row>
    <row r="70" spans="1:6" ht="12.75">
      <c r="A70" s="143" t="s">
        <v>46</v>
      </c>
      <c r="B70" s="145">
        <v>686.76</v>
      </c>
      <c r="C70" s="144">
        <v>1200</v>
      </c>
      <c r="D70" s="170">
        <v>200</v>
      </c>
      <c r="E70" s="170">
        <v>200</v>
      </c>
      <c r="F70" s="170">
        <v>200</v>
      </c>
    </row>
    <row r="71" spans="1:6" ht="12.75">
      <c r="A71" s="143" t="s">
        <v>47</v>
      </c>
      <c r="B71" s="145">
        <v>593.85</v>
      </c>
      <c r="C71" s="144">
        <v>1200</v>
      </c>
      <c r="D71" s="170">
        <v>200</v>
      </c>
      <c r="E71" s="170">
        <v>200</v>
      </c>
      <c r="F71" s="170">
        <v>200</v>
      </c>
    </row>
    <row r="72" spans="1:6" ht="12.75">
      <c r="A72" s="143" t="s">
        <v>195</v>
      </c>
      <c r="B72" s="145">
        <v>92.91</v>
      </c>
      <c r="C72" s="145"/>
      <c r="D72" s="171">
        <v>0</v>
      </c>
      <c r="E72" s="171">
        <v>0</v>
      </c>
      <c r="F72" s="171">
        <v>0</v>
      </c>
    </row>
    <row r="73" spans="1:6" ht="12.75">
      <c r="A73" s="143" t="s">
        <v>48</v>
      </c>
      <c r="B73" s="144">
        <v>238730.3</v>
      </c>
      <c r="C73" s="144">
        <v>291150</v>
      </c>
      <c r="D73" s="170">
        <v>283510</v>
      </c>
      <c r="E73" s="170">
        <v>283510</v>
      </c>
      <c r="F73" s="170">
        <v>283510</v>
      </c>
    </row>
    <row r="74" spans="1:6" ht="12.75">
      <c r="A74" s="143" t="s">
        <v>49</v>
      </c>
      <c r="B74" s="144">
        <v>28937.45</v>
      </c>
      <c r="C74" s="144">
        <v>18950</v>
      </c>
      <c r="D74" s="170">
        <v>12400</v>
      </c>
      <c r="E74" s="170">
        <v>12400</v>
      </c>
      <c r="F74" s="170">
        <v>12400</v>
      </c>
    </row>
    <row r="75" spans="1:6" ht="12.75">
      <c r="A75" s="143" t="s">
        <v>50</v>
      </c>
      <c r="B75" s="144">
        <v>7614.87</v>
      </c>
      <c r="C75" s="144">
        <v>4500</v>
      </c>
      <c r="D75" s="170">
        <v>4000</v>
      </c>
      <c r="E75" s="170">
        <v>4000</v>
      </c>
      <c r="F75" s="170">
        <v>4000</v>
      </c>
    </row>
    <row r="76" spans="1:6" ht="25.5">
      <c r="A76" s="143" t="s">
        <v>51</v>
      </c>
      <c r="B76" s="144">
        <v>1763.19</v>
      </c>
      <c r="C76" s="145">
        <v>300</v>
      </c>
      <c r="D76" s="171">
        <v>500</v>
      </c>
      <c r="E76" s="171">
        <v>500</v>
      </c>
      <c r="F76" s="171">
        <v>500</v>
      </c>
    </row>
    <row r="77" spans="1:6" ht="12.75">
      <c r="A77" s="143" t="s">
        <v>52</v>
      </c>
      <c r="B77" s="144">
        <v>9083.7999999999993</v>
      </c>
      <c r="C77" s="144">
        <v>6700</v>
      </c>
      <c r="D77" s="170">
        <v>3500</v>
      </c>
      <c r="E77" s="170">
        <v>3500</v>
      </c>
      <c r="F77" s="170">
        <v>3500</v>
      </c>
    </row>
    <row r="78" spans="1:6" ht="12.75">
      <c r="A78" s="143" t="s">
        <v>53</v>
      </c>
      <c r="B78" s="144">
        <v>7786.54</v>
      </c>
      <c r="C78" s="144">
        <v>6600</v>
      </c>
      <c r="D78" s="170">
        <v>3500</v>
      </c>
      <c r="E78" s="170">
        <v>3500</v>
      </c>
      <c r="F78" s="170">
        <v>3500</v>
      </c>
    </row>
    <row r="79" spans="1:6" ht="25.5">
      <c r="A79" s="143" t="s">
        <v>54</v>
      </c>
      <c r="B79" s="144">
        <v>2689.05</v>
      </c>
      <c r="C79" s="145">
        <v>850</v>
      </c>
      <c r="D79" s="171">
        <v>900</v>
      </c>
      <c r="E79" s="171">
        <v>900</v>
      </c>
      <c r="F79" s="171">
        <v>900</v>
      </c>
    </row>
    <row r="80" spans="1:6" ht="12.75">
      <c r="A80" s="143" t="s">
        <v>55</v>
      </c>
      <c r="B80" s="144">
        <v>162704.32999999999</v>
      </c>
      <c r="C80" s="144">
        <v>233600</v>
      </c>
      <c r="D80" s="170">
        <v>228800</v>
      </c>
      <c r="E80" s="170">
        <v>228800</v>
      </c>
      <c r="F80" s="170">
        <v>228800</v>
      </c>
    </row>
    <row r="81" spans="1:6" ht="12.75">
      <c r="A81" s="143" t="s">
        <v>129</v>
      </c>
      <c r="B81" s="144">
        <v>162704.32999999999</v>
      </c>
      <c r="C81" s="144">
        <v>233200</v>
      </c>
      <c r="D81" s="170">
        <v>228400</v>
      </c>
      <c r="E81" s="170">
        <v>228400</v>
      </c>
      <c r="F81" s="170">
        <v>228400</v>
      </c>
    </row>
    <row r="82" spans="1:6" ht="12.75">
      <c r="A82" s="143" t="s">
        <v>56</v>
      </c>
      <c r="B82" s="143"/>
      <c r="C82" s="145">
        <v>400</v>
      </c>
      <c r="D82" s="171">
        <v>400</v>
      </c>
      <c r="E82" s="171">
        <v>400</v>
      </c>
      <c r="F82" s="171">
        <v>400</v>
      </c>
    </row>
    <row r="83" spans="1:6" ht="12.75">
      <c r="A83" s="143" t="s">
        <v>57</v>
      </c>
      <c r="B83" s="144">
        <v>36427.269999999997</v>
      </c>
      <c r="C83" s="144">
        <v>32000</v>
      </c>
      <c r="D83" s="170">
        <v>37000</v>
      </c>
      <c r="E83" s="170">
        <v>37000</v>
      </c>
      <c r="F83" s="170">
        <v>37000</v>
      </c>
    </row>
    <row r="84" spans="1:6" ht="12.75">
      <c r="A84" s="143" t="s">
        <v>121</v>
      </c>
      <c r="B84" s="144">
        <v>36427.269999999997</v>
      </c>
      <c r="C84" s="144">
        <v>32000</v>
      </c>
      <c r="D84" s="170">
        <v>37000</v>
      </c>
      <c r="E84" s="170">
        <v>37000</v>
      </c>
      <c r="F84" s="170">
        <v>37000</v>
      </c>
    </row>
    <row r="85" spans="1:6" ht="25.5">
      <c r="A85" s="143" t="s">
        <v>58</v>
      </c>
      <c r="B85" s="144">
        <v>3936.18</v>
      </c>
      <c r="C85" s="144">
        <v>1400</v>
      </c>
      <c r="D85" s="170">
        <v>3010</v>
      </c>
      <c r="E85" s="170">
        <v>3010</v>
      </c>
      <c r="F85" s="170">
        <v>3010</v>
      </c>
    </row>
    <row r="86" spans="1:6" ht="25.5">
      <c r="A86" s="143" t="s">
        <v>59</v>
      </c>
      <c r="B86" s="144">
        <v>3936.18</v>
      </c>
      <c r="C86" s="144">
        <v>1400</v>
      </c>
      <c r="D86" s="170">
        <v>3010</v>
      </c>
      <c r="E86" s="170">
        <v>3010</v>
      </c>
      <c r="F86" s="170">
        <v>3010</v>
      </c>
    </row>
    <row r="87" spans="1:6" ht="12.75">
      <c r="A87" s="143" t="s">
        <v>60</v>
      </c>
      <c r="B87" s="144">
        <v>4156.47</v>
      </c>
      <c r="C87" s="144">
        <v>3800</v>
      </c>
      <c r="D87" s="170">
        <v>500</v>
      </c>
      <c r="E87" s="170">
        <v>500</v>
      </c>
      <c r="F87" s="170">
        <v>500</v>
      </c>
    </row>
    <row r="88" spans="1:6" ht="12.75">
      <c r="A88" s="143" t="s">
        <v>61</v>
      </c>
      <c r="B88" s="144">
        <v>4156.47</v>
      </c>
      <c r="C88" s="144">
        <v>3800</v>
      </c>
      <c r="D88" s="170">
        <v>500</v>
      </c>
      <c r="E88" s="170">
        <v>500</v>
      </c>
      <c r="F88" s="170">
        <v>500</v>
      </c>
    </row>
    <row r="89" spans="1:6" ht="12.75">
      <c r="A89" s="143" t="s">
        <v>62</v>
      </c>
      <c r="B89" s="144">
        <v>2568.6</v>
      </c>
      <c r="C89" s="144">
        <v>1400</v>
      </c>
      <c r="D89" s="170">
        <v>1800</v>
      </c>
      <c r="E89" s="170">
        <v>1800</v>
      </c>
      <c r="F89" s="170">
        <v>1800</v>
      </c>
    </row>
    <row r="90" spans="1:6" ht="12.75">
      <c r="A90" s="143" t="s">
        <v>63</v>
      </c>
      <c r="B90" s="144">
        <v>2568.6</v>
      </c>
      <c r="C90" s="144">
        <v>1400</v>
      </c>
      <c r="D90" s="170">
        <v>1800</v>
      </c>
      <c r="E90" s="170">
        <v>1800</v>
      </c>
      <c r="F90" s="170">
        <v>1800</v>
      </c>
    </row>
    <row r="91" spans="1:6" ht="12.75">
      <c r="A91" s="143" t="s">
        <v>64</v>
      </c>
      <c r="B91" s="144">
        <v>123906.69</v>
      </c>
      <c r="C91" s="144">
        <v>113800</v>
      </c>
      <c r="D91" s="170">
        <v>115160</v>
      </c>
      <c r="E91" s="170">
        <v>115160</v>
      </c>
      <c r="F91" s="170">
        <v>115160</v>
      </c>
    </row>
    <row r="92" spans="1:6" ht="12.75">
      <c r="A92" s="143" t="s">
        <v>65</v>
      </c>
      <c r="B92" s="144">
        <v>5692.6</v>
      </c>
      <c r="C92" s="144">
        <v>5700</v>
      </c>
      <c r="D92" s="170">
        <v>5000</v>
      </c>
      <c r="E92" s="170">
        <v>5000</v>
      </c>
      <c r="F92" s="170">
        <v>5000</v>
      </c>
    </row>
    <row r="93" spans="1:6" ht="12.75">
      <c r="A93" s="143" t="s">
        <v>66</v>
      </c>
      <c r="B93" s="144">
        <v>5202.66</v>
      </c>
      <c r="C93" s="144">
        <v>4800</v>
      </c>
      <c r="D93" s="170">
        <v>4600</v>
      </c>
      <c r="E93" s="170">
        <v>4600</v>
      </c>
      <c r="F93" s="170">
        <v>4600</v>
      </c>
    </row>
    <row r="94" spans="1:6" ht="12.75">
      <c r="A94" s="143" t="s">
        <v>67</v>
      </c>
      <c r="B94" s="145">
        <v>289.94</v>
      </c>
      <c r="C94" s="145">
        <v>400</v>
      </c>
      <c r="D94" s="171">
        <v>400</v>
      </c>
      <c r="E94" s="171">
        <v>400</v>
      </c>
      <c r="F94" s="171">
        <v>400</v>
      </c>
    </row>
    <row r="95" spans="1:6" ht="12.75">
      <c r="A95" s="143" t="s">
        <v>146</v>
      </c>
      <c r="B95" s="145">
        <v>200</v>
      </c>
      <c r="C95" s="145">
        <v>500</v>
      </c>
      <c r="D95" s="171">
        <v>0</v>
      </c>
      <c r="E95" s="171">
        <v>0</v>
      </c>
      <c r="F95" s="171">
        <v>0</v>
      </c>
    </row>
    <row r="96" spans="1:6" ht="12.75">
      <c r="A96" s="143" t="s">
        <v>68</v>
      </c>
      <c r="B96" s="144">
        <v>53768.17</v>
      </c>
      <c r="C96" s="144">
        <v>43000</v>
      </c>
      <c r="D96" s="170">
        <v>48000</v>
      </c>
      <c r="E96" s="170">
        <v>48000</v>
      </c>
      <c r="F96" s="170">
        <v>48000</v>
      </c>
    </row>
    <row r="97" spans="1:6" ht="25.5">
      <c r="A97" s="143" t="s">
        <v>69</v>
      </c>
      <c r="B97" s="144">
        <v>17362.03</v>
      </c>
      <c r="C97" s="144">
        <v>7000</v>
      </c>
      <c r="D97" s="170">
        <v>0</v>
      </c>
      <c r="E97" s="170">
        <v>0</v>
      </c>
      <c r="F97" s="170">
        <v>0</v>
      </c>
    </row>
    <row r="98" spans="1:6" ht="25.5">
      <c r="A98" s="143" t="s">
        <v>70</v>
      </c>
      <c r="B98" s="144">
        <v>36406.14</v>
      </c>
      <c r="C98" s="144">
        <v>36000</v>
      </c>
      <c r="D98" s="170">
        <v>48000</v>
      </c>
      <c r="E98" s="170">
        <v>48000</v>
      </c>
      <c r="F98" s="170">
        <v>48000</v>
      </c>
    </row>
    <row r="99" spans="1:6" ht="12.75">
      <c r="A99" s="143" t="s">
        <v>200</v>
      </c>
      <c r="B99" s="145">
        <v>948.85</v>
      </c>
      <c r="C99" s="145"/>
      <c r="D99" s="171">
        <v>0</v>
      </c>
      <c r="E99" s="171">
        <v>0</v>
      </c>
      <c r="F99" s="171">
        <v>0</v>
      </c>
    </row>
    <row r="100" spans="1:6" ht="12.75">
      <c r="A100" s="143" t="s">
        <v>198</v>
      </c>
      <c r="B100" s="145">
        <v>948.85</v>
      </c>
      <c r="C100" s="145"/>
      <c r="D100" s="171">
        <v>0</v>
      </c>
      <c r="E100" s="171">
        <v>0</v>
      </c>
      <c r="F100" s="171">
        <v>0</v>
      </c>
    </row>
    <row r="101" spans="1:6" ht="12.75">
      <c r="A101" s="143" t="s">
        <v>71</v>
      </c>
      <c r="B101" s="144">
        <v>20401.21</v>
      </c>
      <c r="C101" s="144">
        <v>20100</v>
      </c>
      <c r="D101" s="170">
        <v>20860</v>
      </c>
      <c r="E101" s="170">
        <v>20860</v>
      </c>
      <c r="F101" s="170">
        <v>20860</v>
      </c>
    </row>
    <row r="102" spans="1:6" ht="12.75">
      <c r="A102" s="143" t="s">
        <v>72</v>
      </c>
      <c r="B102" s="144">
        <v>3842.07</v>
      </c>
      <c r="C102" s="144">
        <v>3800</v>
      </c>
      <c r="D102" s="170">
        <v>4400</v>
      </c>
      <c r="E102" s="170">
        <v>4400</v>
      </c>
      <c r="F102" s="170">
        <v>4400</v>
      </c>
    </row>
    <row r="103" spans="1:6" ht="12.75">
      <c r="A103" s="143" t="s">
        <v>73</v>
      </c>
      <c r="B103" s="144">
        <v>5901.39</v>
      </c>
      <c r="C103" s="144">
        <v>5600</v>
      </c>
      <c r="D103" s="170">
        <v>5760</v>
      </c>
      <c r="E103" s="170">
        <v>5760</v>
      </c>
      <c r="F103" s="170">
        <v>5760</v>
      </c>
    </row>
    <row r="104" spans="1:6" ht="12.75">
      <c r="A104" s="143" t="s">
        <v>74</v>
      </c>
      <c r="B104" s="144">
        <v>1941.07</v>
      </c>
      <c r="C104" s="144">
        <v>2000</v>
      </c>
      <c r="D104" s="170">
        <v>2000</v>
      </c>
      <c r="E104" s="170">
        <v>2000</v>
      </c>
      <c r="F104" s="170">
        <v>2000</v>
      </c>
    </row>
    <row r="105" spans="1:6" ht="12.75">
      <c r="A105" s="143" t="s">
        <v>75</v>
      </c>
      <c r="B105" s="144">
        <v>8716.68</v>
      </c>
      <c r="C105" s="144">
        <v>8700</v>
      </c>
      <c r="D105" s="170">
        <v>8700</v>
      </c>
      <c r="E105" s="170">
        <v>8700</v>
      </c>
      <c r="F105" s="170">
        <v>8700</v>
      </c>
    </row>
    <row r="106" spans="1:6" ht="12.75">
      <c r="A106" s="143" t="s">
        <v>76</v>
      </c>
      <c r="B106" s="144">
        <v>1817.02</v>
      </c>
      <c r="C106" s="145">
        <v>500</v>
      </c>
      <c r="D106" s="171">
        <v>500</v>
      </c>
      <c r="E106" s="171">
        <v>500</v>
      </c>
      <c r="F106" s="171">
        <v>500</v>
      </c>
    </row>
    <row r="107" spans="1:6" ht="12.75">
      <c r="A107" s="143" t="s">
        <v>77</v>
      </c>
      <c r="B107" s="144">
        <v>1817.02</v>
      </c>
      <c r="C107" s="145">
        <v>500</v>
      </c>
      <c r="D107" s="171">
        <v>500</v>
      </c>
      <c r="E107" s="171">
        <v>500</v>
      </c>
      <c r="F107" s="171">
        <v>500</v>
      </c>
    </row>
    <row r="108" spans="1:6" ht="12.75">
      <c r="A108" s="143" t="s">
        <v>78</v>
      </c>
      <c r="B108" s="144">
        <v>3351.42</v>
      </c>
      <c r="C108" s="144">
        <v>8100</v>
      </c>
      <c r="D108" s="170">
        <v>5600</v>
      </c>
      <c r="E108" s="170">
        <v>5600</v>
      </c>
      <c r="F108" s="170">
        <v>5600</v>
      </c>
    </row>
    <row r="109" spans="1:6" ht="25.5">
      <c r="A109" s="143" t="s">
        <v>79</v>
      </c>
      <c r="B109" s="144">
        <v>2393.6799999999998</v>
      </c>
      <c r="C109" s="144">
        <v>7100</v>
      </c>
      <c r="D109" s="170">
        <v>4400</v>
      </c>
      <c r="E109" s="170">
        <v>4400</v>
      </c>
      <c r="F109" s="170">
        <v>4400</v>
      </c>
    </row>
    <row r="110" spans="1:6" ht="12.75">
      <c r="A110" s="143" t="s">
        <v>143</v>
      </c>
      <c r="B110" s="145">
        <v>957.74</v>
      </c>
      <c r="C110" s="144">
        <v>1000</v>
      </c>
      <c r="D110" s="170">
        <v>1200</v>
      </c>
      <c r="E110" s="170">
        <v>1200</v>
      </c>
      <c r="F110" s="170">
        <v>1200</v>
      </c>
    </row>
    <row r="111" spans="1:6" ht="12.75">
      <c r="A111" s="143" t="s">
        <v>80</v>
      </c>
      <c r="B111" s="144">
        <v>16679.86</v>
      </c>
      <c r="C111" s="144">
        <v>14800</v>
      </c>
      <c r="D111" s="170">
        <v>15700</v>
      </c>
      <c r="E111" s="170">
        <v>15700</v>
      </c>
      <c r="F111" s="170">
        <v>15700</v>
      </c>
    </row>
    <row r="112" spans="1:6" ht="12.75">
      <c r="A112" s="143" t="s">
        <v>81</v>
      </c>
      <c r="B112" s="145">
        <v>304.32</v>
      </c>
      <c r="C112" s="145"/>
      <c r="D112" s="171">
        <v>0</v>
      </c>
      <c r="E112" s="171">
        <v>0</v>
      </c>
      <c r="F112" s="171">
        <v>0</v>
      </c>
    </row>
    <row r="113" spans="1:6" ht="12.75">
      <c r="A113" s="143" t="s">
        <v>82</v>
      </c>
      <c r="B113" s="144">
        <v>15050.54</v>
      </c>
      <c r="C113" s="144">
        <v>14500</v>
      </c>
      <c r="D113" s="170">
        <v>15000</v>
      </c>
      <c r="E113" s="170">
        <v>15000</v>
      </c>
      <c r="F113" s="170">
        <v>15000</v>
      </c>
    </row>
    <row r="114" spans="1:6" ht="12.75">
      <c r="A114" s="143" t="s">
        <v>142</v>
      </c>
      <c r="B114" s="143"/>
      <c r="C114" s="145"/>
      <c r="D114" s="171">
        <v>500</v>
      </c>
      <c r="E114" s="171">
        <v>500</v>
      </c>
      <c r="F114" s="171">
        <v>500</v>
      </c>
    </row>
    <row r="115" spans="1:6" ht="12.75">
      <c r="A115" s="143" t="s">
        <v>83</v>
      </c>
      <c r="B115" s="144">
        <v>1325</v>
      </c>
      <c r="C115" s="145">
        <v>300</v>
      </c>
      <c r="D115" s="171">
        <v>200</v>
      </c>
      <c r="E115" s="171">
        <v>200</v>
      </c>
      <c r="F115" s="171">
        <v>200</v>
      </c>
    </row>
    <row r="116" spans="1:6" ht="12.75">
      <c r="A116" s="143" t="s">
        <v>84</v>
      </c>
      <c r="B116" s="144">
        <v>3701.4</v>
      </c>
      <c r="C116" s="144">
        <v>3500</v>
      </c>
      <c r="D116" s="170">
        <v>3500</v>
      </c>
      <c r="E116" s="170">
        <v>3500</v>
      </c>
      <c r="F116" s="170">
        <v>3500</v>
      </c>
    </row>
    <row r="117" spans="1:6" ht="12.75">
      <c r="A117" s="143" t="s">
        <v>85</v>
      </c>
      <c r="B117" s="144">
        <v>3366.26</v>
      </c>
      <c r="C117" s="144">
        <v>3500</v>
      </c>
      <c r="D117" s="170">
        <v>3500</v>
      </c>
      <c r="E117" s="170">
        <v>3500</v>
      </c>
      <c r="F117" s="170">
        <v>3500</v>
      </c>
    </row>
    <row r="118" spans="1:6" ht="12.75">
      <c r="A118" s="143" t="s">
        <v>86</v>
      </c>
      <c r="B118" s="145">
        <v>335.14</v>
      </c>
      <c r="C118" s="145"/>
      <c r="D118" s="171">
        <v>0</v>
      </c>
      <c r="E118" s="171">
        <v>0</v>
      </c>
      <c r="F118" s="171">
        <v>0</v>
      </c>
    </row>
    <row r="119" spans="1:6" ht="12.75">
      <c r="A119" s="143" t="s">
        <v>87</v>
      </c>
      <c r="B119" s="144">
        <v>17546.16</v>
      </c>
      <c r="C119" s="144">
        <v>18100</v>
      </c>
      <c r="D119" s="170">
        <v>16000</v>
      </c>
      <c r="E119" s="170">
        <v>16000</v>
      </c>
      <c r="F119" s="170">
        <v>16000</v>
      </c>
    </row>
    <row r="120" spans="1:6" ht="25.5">
      <c r="A120" s="143" t="s">
        <v>88</v>
      </c>
      <c r="B120" s="144">
        <v>1065</v>
      </c>
      <c r="C120" s="145"/>
      <c r="D120" s="171">
        <v>0</v>
      </c>
      <c r="E120" s="171">
        <v>0</v>
      </c>
      <c r="F120" s="171">
        <v>0</v>
      </c>
    </row>
    <row r="121" spans="1:6" ht="12.75">
      <c r="A121" s="143" t="s">
        <v>158</v>
      </c>
      <c r="B121" s="145">
        <v>227.5</v>
      </c>
      <c r="C121" s="145"/>
      <c r="D121" s="171">
        <v>0</v>
      </c>
      <c r="E121" s="171">
        <v>0</v>
      </c>
      <c r="F121" s="171">
        <v>0</v>
      </c>
    </row>
    <row r="122" spans="1:6" ht="12.75">
      <c r="A122" s="143" t="s">
        <v>89</v>
      </c>
      <c r="B122" s="144">
        <v>16253.66</v>
      </c>
      <c r="C122" s="144">
        <v>18100</v>
      </c>
      <c r="D122" s="170">
        <v>16000</v>
      </c>
      <c r="E122" s="170">
        <v>16000</v>
      </c>
      <c r="F122" s="170">
        <v>16000</v>
      </c>
    </row>
    <row r="123" spans="1:6" ht="12.75">
      <c r="A123" s="143" t="s">
        <v>90</v>
      </c>
      <c r="B123" s="144">
        <v>11165.19</v>
      </c>
      <c r="C123" s="144">
        <v>12350</v>
      </c>
      <c r="D123" s="170">
        <v>12440</v>
      </c>
      <c r="E123" s="170">
        <v>12440</v>
      </c>
      <c r="F123" s="170">
        <v>12440</v>
      </c>
    </row>
    <row r="124" spans="1:6" ht="25.5">
      <c r="A124" s="143" t="s">
        <v>159</v>
      </c>
      <c r="B124" s="144">
        <v>2112.75</v>
      </c>
      <c r="C124" s="145"/>
      <c r="D124" s="171">
        <v>0</v>
      </c>
      <c r="E124" s="171">
        <v>0</v>
      </c>
      <c r="F124" s="171">
        <v>0</v>
      </c>
    </row>
    <row r="125" spans="1:6" ht="12.75">
      <c r="A125" s="143" t="s">
        <v>160</v>
      </c>
      <c r="B125" s="144">
        <v>2112.75</v>
      </c>
      <c r="C125" s="145"/>
      <c r="D125" s="171">
        <v>0</v>
      </c>
      <c r="E125" s="171">
        <v>0</v>
      </c>
      <c r="F125" s="171">
        <v>0</v>
      </c>
    </row>
    <row r="126" spans="1:6" ht="12.75">
      <c r="A126" s="143" t="s">
        <v>91</v>
      </c>
      <c r="B126" s="144">
        <v>2636.65</v>
      </c>
      <c r="C126" s="144">
        <v>2650</v>
      </c>
      <c r="D126" s="170">
        <v>2640</v>
      </c>
      <c r="E126" s="170">
        <v>2640</v>
      </c>
      <c r="F126" s="170">
        <v>2640</v>
      </c>
    </row>
    <row r="127" spans="1:6" ht="12.75">
      <c r="A127" s="143" t="s">
        <v>92</v>
      </c>
      <c r="B127" s="144">
        <v>2636.65</v>
      </c>
      <c r="C127" s="144">
        <v>2650</v>
      </c>
      <c r="D127" s="170">
        <v>2640</v>
      </c>
      <c r="E127" s="170">
        <v>2640</v>
      </c>
      <c r="F127" s="170">
        <v>2640</v>
      </c>
    </row>
    <row r="128" spans="1:6" ht="12.75">
      <c r="A128" s="143" t="s">
        <v>93</v>
      </c>
      <c r="B128" s="144">
        <v>2274.5100000000002</v>
      </c>
      <c r="C128" s="144">
        <v>1300</v>
      </c>
      <c r="D128" s="170">
        <v>1200</v>
      </c>
      <c r="E128" s="170">
        <v>1200</v>
      </c>
      <c r="F128" s="170">
        <v>1200</v>
      </c>
    </row>
    <row r="129" spans="1:6" ht="12.75">
      <c r="A129" s="143" t="s">
        <v>94</v>
      </c>
      <c r="B129" s="144">
        <v>2274.5100000000002</v>
      </c>
      <c r="C129" s="144">
        <v>1300</v>
      </c>
      <c r="D129" s="170">
        <v>1200</v>
      </c>
      <c r="E129" s="170">
        <v>1200</v>
      </c>
      <c r="F129" s="170">
        <v>1200</v>
      </c>
    </row>
    <row r="130" spans="1:6" ht="12.75">
      <c r="A130" s="143" t="s">
        <v>95</v>
      </c>
      <c r="B130" s="145">
        <v>70</v>
      </c>
      <c r="C130" s="145">
        <v>100</v>
      </c>
      <c r="D130" s="171">
        <v>200</v>
      </c>
      <c r="E130" s="171">
        <v>200</v>
      </c>
      <c r="F130" s="171">
        <v>200</v>
      </c>
    </row>
    <row r="131" spans="1:6" ht="12.75">
      <c r="A131" s="143" t="s">
        <v>96</v>
      </c>
      <c r="B131" s="145">
        <v>70</v>
      </c>
      <c r="C131" s="145">
        <v>100</v>
      </c>
      <c r="D131" s="171">
        <v>200</v>
      </c>
      <c r="E131" s="171">
        <v>200</v>
      </c>
      <c r="F131" s="171">
        <v>200</v>
      </c>
    </row>
    <row r="132" spans="1:6" ht="12.75">
      <c r="A132" s="143" t="s">
        <v>97</v>
      </c>
      <c r="B132" s="144">
        <v>2000.65</v>
      </c>
      <c r="C132" s="144">
        <v>7200</v>
      </c>
      <c r="D132" s="170">
        <v>8400</v>
      </c>
      <c r="E132" s="170">
        <v>8400</v>
      </c>
      <c r="F132" s="170">
        <v>8400</v>
      </c>
    </row>
    <row r="133" spans="1:6" ht="12.75">
      <c r="A133" s="143" t="s">
        <v>144</v>
      </c>
      <c r="B133" s="145">
        <v>305.47000000000003</v>
      </c>
      <c r="C133" s="145"/>
      <c r="D133" s="171">
        <v>200</v>
      </c>
      <c r="E133" s="171">
        <v>200</v>
      </c>
      <c r="F133" s="171">
        <v>200</v>
      </c>
    </row>
    <row r="134" spans="1:6" ht="25.5">
      <c r="A134" s="143" t="s">
        <v>119</v>
      </c>
      <c r="B134" s="144">
        <v>1164</v>
      </c>
      <c r="C134" s="144">
        <v>7000</v>
      </c>
      <c r="D134" s="170">
        <v>8000</v>
      </c>
      <c r="E134" s="170">
        <v>8000</v>
      </c>
      <c r="F134" s="170">
        <v>8000</v>
      </c>
    </row>
    <row r="135" spans="1:6" ht="12.75">
      <c r="A135" s="143" t="s">
        <v>98</v>
      </c>
      <c r="B135" s="145">
        <v>531.17999999999995</v>
      </c>
      <c r="C135" s="145">
        <v>200</v>
      </c>
      <c r="D135" s="171">
        <v>200</v>
      </c>
      <c r="E135" s="171">
        <v>200</v>
      </c>
      <c r="F135" s="171">
        <v>200</v>
      </c>
    </row>
    <row r="136" spans="1:6" ht="12.75">
      <c r="A136" s="143" t="s">
        <v>99</v>
      </c>
      <c r="B136" s="144">
        <v>2070.63</v>
      </c>
      <c r="C136" s="144">
        <v>1100</v>
      </c>
      <c r="D136" s="170">
        <v>0</v>
      </c>
      <c r="E136" s="170">
        <v>0</v>
      </c>
      <c r="F136" s="170">
        <v>0</v>
      </c>
    </row>
    <row r="137" spans="1:6" ht="12.75">
      <c r="A137" s="143" t="s">
        <v>100</v>
      </c>
      <c r="B137" s="144">
        <v>2070.63</v>
      </c>
      <c r="C137" s="144">
        <v>1100</v>
      </c>
      <c r="D137" s="170">
        <v>0</v>
      </c>
      <c r="E137" s="170">
        <v>0</v>
      </c>
      <c r="F137" s="170">
        <v>0</v>
      </c>
    </row>
    <row r="138" spans="1:6" ht="12.75">
      <c r="A138" s="143" t="s">
        <v>101</v>
      </c>
      <c r="B138" s="145">
        <v>897.52</v>
      </c>
      <c r="C138" s="144">
        <v>1100</v>
      </c>
      <c r="D138" s="170">
        <v>1000</v>
      </c>
      <c r="E138" s="170">
        <v>1000</v>
      </c>
      <c r="F138" s="170">
        <v>1000</v>
      </c>
    </row>
    <row r="139" spans="1:6" ht="12.75">
      <c r="A139" s="143" t="s">
        <v>102</v>
      </c>
      <c r="B139" s="145">
        <v>897.52</v>
      </c>
      <c r="C139" s="144">
        <v>1100</v>
      </c>
      <c r="D139" s="170">
        <v>1000</v>
      </c>
      <c r="E139" s="170">
        <v>1000</v>
      </c>
      <c r="F139" s="170">
        <v>1000</v>
      </c>
    </row>
    <row r="140" spans="1:6" ht="12.75">
      <c r="A140" s="143" t="s">
        <v>103</v>
      </c>
      <c r="B140" s="145">
        <v>897.52</v>
      </c>
      <c r="C140" s="144">
        <v>1100</v>
      </c>
      <c r="D140" s="170">
        <v>1000</v>
      </c>
      <c r="E140" s="170">
        <v>1000</v>
      </c>
      <c r="F140" s="170">
        <v>1000</v>
      </c>
    </row>
    <row r="141" spans="1:6" ht="12.75">
      <c r="A141" s="143" t="s">
        <v>104</v>
      </c>
      <c r="B141" s="145">
        <v>897.52</v>
      </c>
      <c r="C141" s="144">
        <v>1100</v>
      </c>
      <c r="D141" s="170">
        <v>1000</v>
      </c>
      <c r="E141" s="170">
        <v>1000</v>
      </c>
      <c r="F141" s="170">
        <v>1000</v>
      </c>
    </row>
    <row r="142" spans="1:6" ht="25.5">
      <c r="A142" s="143" t="s">
        <v>122</v>
      </c>
      <c r="B142" s="144">
        <v>29177.88</v>
      </c>
      <c r="C142" s="144">
        <v>2200</v>
      </c>
      <c r="D142" s="170">
        <v>2000</v>
      </c>
      <c r="E142" s="170">
        <v>2000</v>
      </c>
      <c r="F142" s="170">
        <v>2000</v>
      </c>
    </row>
    <row r="143" spans="1:6" ht="25.5">
      <c r="A143" s="143" t="s">
        <v>123</v>
      </c>
      <c r="B143" s="144">
        <v>29177.88</v>
      </c>
      <c r="C143" s="144">
        <v>2200</v>
      </c>
      <c r="D143" s="170">
        <v>2000</v>
      </c>
      <c r="E143" s="170">
        <v>2000</v>
      </c>
      <c r="F143" s="170">
        <v>2000</v>
      </c>
    </row>
    <row r="144" spans="1:6" ht="12.75">
      <c r="A144" s="143" t="s">
        <v>130</v>
      </c>
      <c r="B144" s="144">
        <v>25260.5</v>
      </c>
      <c r="C144" s="145"/>
      <c r="D144" s="171">
        <v>0</v>
      </c>
      <c r="E144" s="171">
        <v>0</v>
      </c>
      <c r="F144" s="171">
        <v>0</v>
      </c>
    </row>
    <row r="145" spans="1:6" ht="12.75">
      <c r="A145" s="143" t="s">
        <v>131</v>
      </c>
      <c r="B145" s="144">
        <v>25260.5</v>
      </c>
      <c r="C145" s="145"/>
      <c r="D145" s="171">
        <v>0</v>
      </c>
      <c r="E145" s="171">
        <v>0</v>
      </c>
      <c r="F145" s="171">
        <v>0</v>
      </c>
    </row>
    <row r="146" spans="1:6" ht="12.75">
      <c r="A146" s="143" t="s">
        <v>124</v>
      </c>
      <c r="B146" s="144">
        <v>3917.38</v>
      </c>
      <c r="C146" s="144">
        <v>2200</v>
      </c>
      <c r="D146" s="170">
        <v>2000</v>
      </c>
      <c r="E146" s="170">
        <v>2000</v>
      </c>
      <c r="F146" s="170">
        <v>2000</v>
      </c>
    </row>
    <row r="147" spans="1:6" ht="12.75">
      <c r="A147" s="143" t="s">
        <v>125</v>
      </c>
      <c r="B147" s="144">
        <v>2463</v>
      </c>
      <c r="C147" s="144">
        <v>2200</v>
      </c>
      <c r="D147" s="170">
        <v>2000</v>
      </c>
      <c r="E147" s="170">
        <v>2000</v>
      </c>
      <c r="F147" s="170">
        <v>2000</v>
      </c>
    </row>
    <row r="148" spans="1:6" ht="12.75">
      <c r="A148" s="143" t="s">
        <v>154</v>
      </c>
      <c r="B148" s="145">
        <v>287.27</v>
      </c>
      <c r="C148" s="145"/>
      <c r="D148" s="171">
        <v>0</v>
      </c>
      <c r="E148" s="171">
        <v>0</v>
      </c>
      <c r="F148" s="171">
        <v>0</v>
      </c>
    </row>
    <row r="149" spans="1:6" ht="12.75">
      <c r="A149" s="143" t="s">
        <v>126</v>
      </c>
      <c r="B149" s="144">
        <v>1167.1099999999999</v>
      </c>
      <c r="C149" s="145"/>
      <c r="D149" s="171">
        <v>0</v>
      </c>
      <c r="E149" s="171">
        <v>0</v>
      </c>
      <c r="F149" s="171">
        <v>0</v>
      </c>
    </row>
    <row r="150" spans="1:6" ht="25.5">
      <c r="A150" s="143" t="s">
        <v>132</v>
      </c>
      <c r="B150" s="145">
        <v>977.79</v>
      </c>
      <c r="C150" s="145">
        <v>0</v>
      </c>
      <c r="D150" s="171">
        <v>0</v>
      </c>
      <c r="E150" s="171">
        <v>0</v>
      </c>
      <c r="F150" s="171">
        <v>0</v>
      </c>
    </row>
    <row r="151" spans="1:6" ht="12.75">
      <c r="A151" s="143" t="s">
        <v>133</v>
      </c>
      <c r="B151" s="145">
        <v>977.79</v>
      </c>
      <c r="C151" s="145">
        <v>0</v>
      </c>
      <c r="D151" s="171">
        <v>0</v>
      </c>
      <c r="E151" s="171">
        <v>0</v>
      </c>
      <c r="F151" s="171">
        <v>0</v>
      </c>
    </row>
    <row r="152" spans="1:6" ht="12.75">
      <c r="A152" s="143" t="s">
        <v>134</v>
      </c>
      <c r="B152" s="145">
        <v>977.79</v>
      </c>
      <c r="C152" s="145"/>
      <c r="D152" s="171">
        <v>0</v>
      </c>
      <c r="E152" s="171">
        <v>0</v>
      </c>
      <c r="F152" s="171">
        <v>0</v>
      </c>
    </row>
    <row r="153" spans="1:6" ht="12.75">
      <c r="A153" s="143" t="s">
        <v>135</v>
      </c>
      <c r="B153" s="145">
        <v>977.79</v>
      </c>
      <c r="C153" s="145"/>
      <c r="D153" s="171">
        <v>0</v>
      </c>
      <c r="E153" s="171">
        <v>0</v>
      </c>
      <c r="F153" s="171">
        <v>0</v>
      </c>
    </row>
    <row r="154" spans="1:6" ht="12.75">
      <c r="A154" s="143" t="s">
        <v>34</v>
      </c>
      <c r="B154" s="144">
        <v>65082.6</v>
      </c>
      <c r="C154" s="144">
        <v>70000</v>
      </c>
      <c r="D154" s="170">
        <v>70000</v>
      </c>
      <c r="E154" s="170">
        <v>70000</v>
      </c>
      <c r="F154" s="170">
        <v>70000</v>
      </c>
    </row>
    <row r="155" spans="1:6" ht="25.5">
      <c r="A155" s="143" t="s">
        <v>127</v>
      </c>
      <c r="B155" s="144">
        <v>65082.6</v>
      </c>
      <c r="C155" s="144">
        <v>70000</v>
      </c>
      <c r="D155" s="170">
        <v>70000</v>
      </c>
      <c r="E155" s="170">
        <v>70000</v>
      </c>
      <c r="F155" s="170">
        <v>70000</v>
      </c>
    </row>
    <row r="156" spans="1:6" ht="12.75">
      <c r="A156" s="143" t="s">
        <v>128</v>
      </c>
      <c r="B156" s="144">
        <v>36626.89</v>
      </c>
      <c r="C156" s="144">
        <v>28000</v>
      </c>
      <c r="D156" s="170">
        <v>28000</v>
      </c>
      <c r="E156" s="170">
        <v>28000</v>
      </c>
      <c r="F156" s="170">
        <v>28000</v>
      </c>
    </row>
    <row r="157" spans="1:6" ht="12.75">
      <c r="A157" s="143" t="s">
        <v>136</v>
      </c>
      <c r="B157" s="144">
        <v>13788.11</v>
      </c>
      <c r="C157" s="144">
        <v>20000</v>
      </c>
      <c r="D157" s="170">
        <v>16000</v>
      </c>
      <c r="E157" s="170">
        <v>16000</v>
      </c>
      <c r="F157" s="170">
        <v>16000</v>
      </c>
    </row>
    <row r="158" spans="1:6" ht="12.75">
      <c r="A158" s="143" t="s">
        <v>137</v>
      </c>
      <c r="B158" s="144">
        <v>9121.11</v>
      </c>
      <c r="C158" s="144">
        <v>10000</v>
      </c>
      <c r="D158" s="170">
        <v>8000</v>
      </c>
      <c r="E158" s="170">
        <v>8000</v>
      </c>
      <c r="F158" s="170">
        <v>8000</v>
      </c>
    </row>
    <row r="159" spans="1:6" ht="12.75">
      <c r="A159" s="143" t="s">
        <v>138</v>
      </c>
      <c r="B159" s="144">
        <v>3231.24</v>
      </c>
      <c r="C159" s="144">
        <v>10000</v>
      </c>
      <c r="D159" s="170">
        <v>8000</v>
      </c>
      <c r="E159" s="170">
        <v>8000</v>
      </c>
      <c r="F159" s="170">
        <v>8000</v>
      </c>
    </row>
    <row r="160" spans="1:6" ht="12.75">
      <c r="A160" s="143" t="s">
        <v>197</v>
      </c>
      <c r="B160" s="144">
        <v>1435.76</v>
      </c>
      <c r="C160" s="145"/>
      <c r="D160" s="171">
        <v>0</v>
      </c>
      <c r="E160" s="171">
        <v>0</v>
      </c>
      <c r="F160" s="171">
        <v>0</v>
      </c>
    </row>
    <row r="161" spans="1:6" ht="12.75">
      <c r="A161" s="143" t="s">
        <v>145</v>
      </c>
      <c r="B161" s="144">
        <v>4806.93</v>
      </c>
      <c r="C161" s="144">
        <v>4000</v>
      </c>
      <c r="D161" s="170">
        <v>8000</v>
      </c>
      <c r="E161" s="170">
        <v>8000</v>
      </c>
      <c r="F161" s="170">
        <v>8000</v>
      </c>
    </row>
    <row r="162" spans="1:6" ht="12.75">
      <c r="A162" s="143" t="s">
        <v>147</v>
      </c>
      <c r="B162" s="144">
        <v>4806.93</v>
      </c>
      <c r="C162" s="144">
        <v>4000</v>
      </c>
      <c r="D162" s="170">
        <v>8000</v>
      </c>
      <c r="E162" s="170">
        <v>8000</v>
      </c>
      <c r="F162" s="170">
        <v>8000</v>
      </c>
    </row>
    <row r="163" spans="1:6" ht="12.75">
      <c r="A163" s="143" t="s">
        <v>163</v>
      </c>
      <c r="B163" s="144">
        <v>5376.24</v>
      </c>
      <c r="C163" s="144">
        <v>4000</v>
      </c>
      <c r="D163" s="170">
        <v>4000</v>
      </c>
      <c r="E163" s="170">
        <v>4000</v>
      </c>
      <c r="F163" s="170">
        <v>4000</v>
      </c>
    </row>
    <row r="164" spans="1:6" ht="12.75">
      <c r="A164" s="143" t="s">
        <v>164</v>
      </c>
      <c r="B164" s="144">
        <v>5376.24</v>
      </c>
      <c r="C164" s="144">
        <v>4000</v>
      </c>
      <c r="D164" s="170">
        <v>4000</v>
      </c>
      <c r="E164" s="170">
        <v>4000</v>
      </c>
      <c r="F164" s="170">
        <v>4000</v>
      </c>
    </row>
    <row r="165" spans="1:6" ht="12.75">
      <c r="A165" s="143" t="s">
        <v>155</v>
      </c>
      <c r="B165" s="144">
        <v>12655.61</v>
      </c>
      <c r="C165" s="145"/>
      <c r="D165" s="171">
        <v>0</v>
      </c>
      <c r="E165" s="171">
        <v>0</v>
      </c>
      <c r="F165" s="171">
        <v>0</v>
      </c>
    </row>
    <row r="166" spans="1:6" ht="12.75">
      <c r="A166" s="143" t="s">
        <v>156</v>
      </c>
      <c r="B166" s="144">
        <v>3248.98</v>
      </c>
      <c r="C166" s="145"/>
      <c r="D166" s="171">
        <v>0</v>
      </c>
      <c r="E166" s="171">
        <v>0</v>
      </c>
      <c r="F166" s="171">
        <v>0</v>
      </c>
    </row>
    <row r="167" spans="1:6" ht="12.75">
      <c r="A167" s="143" t="s">
        <v>199</v>
      </c>
      <c r="B167" s="144">
        <v>9406.6299999999992</v>
      </c>
      <c r="C167" s="145"/>
      <c r="D167" s="171">
        <v>0</v>
      </c>
      <c r="E167" s="171">
        <v>0</v>
      </c>
      <c r="F167" s="171">
        <v>0</v>
      </c>
    </row>
    <row r="168" spans="1:6" ht="25.5">
      <c r="A168" s="143" t="s">
        <v>139</v>
      </c>
      <c r="B168" s="144">
        <v>28455.71</v>
      </c>
      <c r="C168" s="144">
        <v>42000</v>
      </c>
      <c r="D168" s="170">
        <v>42000</v>
      </c>
      <c r="E168" s="170">
        <v>42000</v>
      </c>
      <c r="F168" s="170">
        <v>42000</v>
      </c>
    </row>
    <row r="169" spans="1:6" ht="12.75">
      <c r="A169" s="143" t="s">
        <v>140</v>
      </c>
      <c r="B169" s="144">
        <v>28455.71</v>
      </c>
      <c r="C169" s="144">
        <v>42000</v>
      </c>
      <c r="D169" s="170">
        <v>42000</v>
      </c>
      <c r="E169" s="170">
        <v>42000</v>
      </c>
      <c r="F169" s="170">
        <v>42000</v>
      </c>
    </row>
    <row r="170" spans="1:6" ht="12.75">
      <c r="A170" s="143" t="s">
        <v>141</v>
      </c>
      <c r="B170" s="144">
        <v>28455.71</v>
      </c>
      <c r="C170" s="144">
        <v>42000</v>
      </c>
      <c r="D170" s="170">
        <v>42000</v>
      </c>
      <c r="E170" s="170">
        <v>42000</v>
      </c>
      <c r="F170" s="170">
        <v>42000</v>
      </c>
    </row>
    <row r="171" spans="1:6" ht="12.75">
      <c r="A171" s="146" t="s">
        <v>235</v>
      </c>
      <c r="B171" s="147">
        <v>2185918.8199999998</v>
      </c>
      <c r="C171" s="147">
        <v>2635100</v>
      </c>
      <c r="D171" s="172">
        <f>SUM(D44+D154)</f>
        <v>2575910</v>
      </c>
      <c r="E171" s="172">
        <f>SUM(E44+E154)</f>
        <v>2575910</v>
      </c>
      <c r="F171" s="172">
        <f>SUM(F44+F154)</f>
        <v>2575910</v>
      </c>
    </row>
  </sheetData>
  <mergeCells count="4">
    <mergeCell ref="A1:G1"/>
    <mergeCell ref="A3:G3"/>
    <mergeCell ref="A5:G5"/>
    <mergeCell ref="A7:G7"/>
  </mergeCells>
  <pageMargins left="0.25" right="0.25" top="0.75" bottom="0.75" header="0.3" footer="0.3"/>
  <pageSetup paperSize="9" scale="86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01633-11C5-43C6-AB4F-76F6B1DBE646}">
  <sheetPr>
    <pageSetUpPr fitToPage="1"/>
  </sheetPr>
  <dimension ref="A1:G65"/>
  <sheetViews>
    <sheetView workbookViewId="0">
      <selection activeCell="F7" sqref="F7"/>
    </sheetView>
  </sheetViews>
  <sheetFormatPr defaultColWidth="8.85546875" defaultRowHeight="15"/>
  <cols>
    <col min="1" max="1" width="69.85546875" style="51" customWidth="1"/>
    <col min="2" max="3" width="25.28515625" style="51" customWidth="1"/>
    <col min="4" max="6" width="25.28515625" style="50" customWidth="1"/>
    <col min="7" max="16384" width="8.85546875" style="50"/>
  </cols>
  <sheetData>
    <row r="1" spans="1:6" s="125" customFormat="1" ht="18" customHeight="1">
      <c r="A1" s="203" t="s">
        <v>6</v>
      </c>
      <c r="B1" s="203"/>
      <c r="C1" s="203"/>
      <c r="D1" s="203"/>
      <c r="E1" s="203"/>
      <c r="F1" s="203"/>
    </row>
    <row r="2" spans="1:6" ht="15.75" customHeight="1">
      <c r="A2" s="126"/>
      <c r="B2" s="127"/>
      <c r="C2" s="127"/>
      <c r="D2" s="127"/>
      <c r="E2" s="128"/>
      <c r="F2" s="128"/>
    </row>
    <row r="3" spans="1:6" ht="15.75">
      <c r="A3" s="204" t="s">
        <v>252</v>
      </c>
      <c r="B3" s="204"/>
      <c r="C3" s="204"/>
      <c r="D3" s="204"/>
      <c r="E3" s="204"/>
      <c r="F3" s="204"/>
    </row>
    <row r="4" spans="1:6" ht="18" customHeight="1">
      <c r="A4" s="127"/>
      <c r="B4" s="127"/>
      <c r="C4" s="127"/>
      <c r="D4" s="127"/>
      <c r="E4" s="128"/>
      <c r="F4" s="128"/>
    </row>
    <row r="5" spans="1:6" ht="15.75">
      <c r="A5" s="204" t="s">
        <v>253</v>
      </c>
      <c r="B5" s="204"/>
      <c r="C5" s="204"/>
      <c r="D5" s="204"/>
      <c r="E5" s="204"/>
      <c r="F5" s="204"/>
    </row>
    <row r="6" spans="1:6" ht="15.75" customHeight="1">
      <c r="A6" s="126"/>
      <c r="B6" s="126"/>
      <c r="C6" s="126"/>
      <c r="D6" s="126"/>
      <c r="E6" s="126"/>
      <c r="F6" s="126"/>
    </row>
    <row r="7" spans="1:6" ht="25.5">
      <c r="A7" s="48" t="s">
        <v>17</v>
      </c>
      <c r="B7" s="49" t="s">
        <v>206</v>
      </c>
      <c r="C7" s="48" t="s">
        <v>207</v>
      </c>
      <c r="D7" s="48" t="s">
        <v>239</v>
      </c>
      <c r="E7" s="48" t="s">
        <v>39</v>
      </c>
      <c r="F7" s="48" t="s">
        <v>240</v>
      </c>
    </row>
    <row r="8" spans="1:6" ht="9.75" customHeight="1">
      <c r="A8" s="129">
        <v>1</v>
      </c>
      <c r="B8" s="130">
        <v>2</v>
      </c>
      <c r="C8" s="129">
        <v>3</v>
      </c>
      <c r="D8" s="129">
        <v>4</v>
      </c>
      <c r="E8" s="129">
        <v>5</v>
      </c>
      <c r="F8" s="129">
        <v>6</v>
      </c>
    </row>
    <row r="9" spans="1:6">
      <c r="A9" s="131" t="s">
        <v>0</v>
      </c>
      <c r="B9" s="132">
        <f>SUM(B10+B19+B30+B13+B16)</f>
        <v>2088808.93</v>
      </c>
      <c r="C9" s="132">
        <f>SUM(C10+C19+C30+C13+C16)</f>
        <v>2635100</v>
      </c>
      <c r="D9" s="132">
        <f>SUM(D10+D19+D30+D13+D16)</f>
        <v>2575910</v>
      </c>
      <c r="E9" s="132">
        <f>SUM(E10+E19+E30+E13+E16)</f>
        <v>2575910</v>
      </c>
      <c r="F9" s="132">
        <f>SUM(F10+F19+F30+F13+F16)</f>
        <v>2575910</v>
      </c>
    </row>
    <row r="10" spans="1:6" ht="18" customHeight="1">
      <c r="A10" s="133" t="s">
        <v>241</v>
      </c>
      <c r="B10" s="134">
        <f>SUM(B11)</f>
        <v>364264.36</v>
      </c>
      <c r="C10" s="134">
        <f>SUM(C11)</f>
        <v>390508</v>
      </c>
      <c r="D10" s="150">
        <f>SUM(D11+D12)</f>
        <v>434500</v>
      </c>
      <c r="E10" s="150">
        <f>SUM(E11+E12)</f>
        <v>434500</v>
      </c>
      <c r="F10" s="150">
        <f>SUM(F11+F12)</f>
        <v>434500</v>
      </c>
    </row>
    <row r="11" spans="1:6" ht="18" customHeight="1">
      <c r="A11" s="135" t="s">
        <v>120</v>
      </c>
      <c r="B11" s="150">
        <v>364264.36</v>
      </c>
      <c r="C11" s="134">
        <v>390508</v>
      </c>
      <c r="D11" s="150">
        <v>368500</v>
      </c>
      <c r="E11" s="150">
        <v>368500</v>
      </c>
      <c r="F11" s="150">
        <v>368500</v>
      </c>
    </row>
    <row r="12" spans="1:6" ht="16.5" customHeight="1">
      <c r="A12" s="135" t="s">
        <v>168</v>
      </c>
      <c r="B12" s="150">
        <v>0</v>
      </c>
      <c r="C12" s="134">
        <v>0</v>
      </c>
      <c r="D12" s="150">
        <v>66000</v>
      </c>
      <c r="E12" s="150">
        <v>66000</v>
      </c>
      <c r="F12" s="150">
        <v>66000</v>
      </c>
    </row>
    <row r="13" spans="1:6" ht="17.25" customHeight="1">
      <c r="A13" s="133" t="s">
        <v>242</v>
      </c>
      <c r="B13" s="150">
        <f>SUM(B15)</f>
        <v>0.26</v>
      </c>
      <c r="C13" s="134">
        <v>0</v>
      </c>
      <c r="D13" s="150">
        <v>10</v>
      </c>
      <c r="E13" s="150">
        <v>10</v>
      </c>
      <c r="F13" s="150">
        <v>10</v>
      </c>
    </row>
    <row r="14" spans="1:6" ht="17.25" customHeight="1">
      <c r="A14" s="133" t="s">
        <v>262</v>
      </c>
      <c r="B14" s="150">
        <v>0</v>
      </c>
      <c r="C14" s="134">
        <v>0</v>
      </c>
      <c r="D14" s="150">
        <v>10</v>
      </c>
      <c r="E14" s="150">
        <v>10</v>
      </c>
      <c r="F14" s="150">
        <v>10</v>
      </c>
    </row>
    <row r="15" spans="1:6">
      <c r="A15" s="133" t="s">
        <v>165</v>
      </c>
      <c r="B15" s="150">
        <v>0.26</v>
      </c>
      <c r="C15" s="134">
        <v>0</v>
      </c>
      <c r="D15" s="150">
        <v>0</v>
      </c>
      <c r="E15" s="150">
        <v>0</v>
      </c>
      <c r="F15" s="150">
        <v>0</v>
      </c>
    </row>
    <row r="16" spans="1:6">
      <c r="A16" s="135" t="s">
        <v>250</v>
      </c>
      <c r="B16" s="150">
        <v>123000</v>
      </c>
      <c r="C16" s="134">
        <v>126000</v>
      </c>
      <c r="D16" s="150">
        <f>SUM(D17:D18)</f>
        <v>138000</v>
      </c>
      <c r="E16" s="150">
        <f>SUM(E17:E18)</f>
        <v>138000</v>
      </c>
      <c r="F16" s="150">
        <f>SUM(F17:F18)</f>
        <v>138000</v>
      </c>
    </row>
    <row r="17" spans="1:6">
      <c r="A17" s="135" t="s">
        <v>148</v>
      </c>
      <c r="B17" s="150">
        <v>123000</v>
      </c>
      <c r="C17" s="134">
        <v>126000</v>
      </c>
      <c r="D17" s="150">
        <v>0</v>
      </c>
      <c r="E17" s="150">
        <v>0</v>
      </c>
      <c r="F17" s="150">
        <v>0</v>
      </c>
    </row>
    <row r="18" spans="1:6">
      <c r="A18" s="133" t="s">
        <v>202</v>
      </c>
      <c r="B18" s="150">
        <v>0</v>
      </c>
      <c r="C18" s="134">
        <v>0</v>
      </c>
      <c r="D18" s="150">
        <v>138000</v>
      </c>
      <c r="E18" s="150">
        <v>138000</v>
      </c>
      <c r="F18" s="150">
        <v>138000</v>
      </c>
    </row>
    <row r="19" spans="1:6">
      <c r="A19" s="133" t="s">
        <v>243</v>
      </c>
      <c r="B19" s="150">
        <f>SUM(B20:B29)</f>
        <v>1348835.5</v>
      </c>
      <c r="C19" s="134">
        <f>SUM(C20:C29)</f>
        <v>1825292</v>
      </c>
      <c r="D19" s="150">
        <f>SUM(D20:D29)</f>
        <v>2003400</v>
      </c>
      <c r="E19" s="150">
        <f>SUM(E20:E29)</f>
        <v>2003400</v>
      </c>
      <c r="F19" s="150">
        <f>SUM(F20:F29)</f>
        <v>2003400</v>
      </c>
    </row>
    <row r="20" spans="1:6">
      <c r="A20" s="136" t="s">
        <v>244</v>
      </c>
      <c r="B20" s="150">
        <v>0</v>
      </c>
      <c r="C20" s="134">
        <v>0</v>
      </c>
      <c r="D20" s="150">
        <v>0</v>
      </c>
      <c r="E20" s="150">
        <v>0</v>
      </c>
      <c r="F20" s="150">
        <v>0</v>
      </c>
    </row>
    <row r="21" spans="1:6">
      <c r="A21" s="135" t="s">
        <v>169</v>
      </c>
      <c r="B21" s="150">
        <v>0</v>
      </c>
      <c r="C21" s="134">
        <v>0</v>
      </c>
      <c r="D21" s="150">
        <v>60000</v>
      </c>
      <c r="E21" s="150">
        <v>60000</v>
      </c>
      <c r="F21" s="150">
        <v>60000</v>
      </c>
    </row>
    <row r="22" spans="1:6" ht="15.75" customHeight="1">
      <c r="A22" s="133" t="s">
        <v>170</v>
      </c>
      <c r="B22" s="150">
        <v>0</v>
      </c>
      <c r="C22" s="134">
        <v>0</v>
      </c>
      <c r="D22" s="150">
        <v>1705000</v>
      </c>
      <c r="E22" s="150">
        <v>1705000</v>
      </c>
      <c r="F22" s="150">
        <v>1705000</v>
      </c>
    </row>
    <row r="23" spans="1:6">
      <c r="A23" s="133" t="s">
        <v>201</v>
      </c>
      <c r="B23" s="150">
        <v>0</v>
      </c>
      <c r="C23" s="134">
        <v>0</v>
      </c>
      <c r="D23" s="150">
        <v>145000</v>
      </c>
      <c r="E23" s="150">
        <v>145000</v>
      </c>
      <c r="F23" s="150">
        <v>145000</v>
      </c>
    </row>
    <row r="24" spans="1:6">
      <c r="A24" s="136" t="s">
        <v>245</v>
      </c>
      <c r="B24" s="150">
        <v>0</v>
      </c>
      <c r="C24" s="134">
        <v>200</v>
      </c>
      <c r="D24" s="150">
        <v>0</v>
      </c>
      <c r="E24" s="150">
        <v>0</v>
      </c>
      <c r="F24" s="150">
        <v>0</v>
      </c>
    </row>
    <row r="25" spans="1:6">
      <c r="A25" s="136" t="s">
        <v>246</v>
      </c>
      <c r="B25" s="150">
        <v>56001.61</v>
      </c>
      <c r="C25" s="134">
        <v>0</v>
      </c>
      <c r="D25" s="150">
        <v>0</v>
      </c>
      <c r="E25" s="150">
        <v>0</v>
      </c>
      <c r="F25" s="150">
        <v>0</v>
      </c>
    </row>
    <row r="26" spans="1:6">
      <c r="A26" s="136" t="s">
        <v>247</v>
      </c>
      <c r="B26" s="150">
        <v>0</v>
      </c>
      <c r="C26" s="134">
        <v>84092</v>
      </c>
      <c r="D26" s="150">
        <v>0</v>
      </c>
      <c r="E26" s="150">
        <v>0</v>
      </c>
      <c r="F26" s="150">
        <v>0</v>
      </c>
    </row>
    <row r="27" spans="1:6">
      <c r="A27" s="136" t="s">
        <v>254</v>
      </c>
      <c r="B27" s="134">
        <v>0</v>
      </c>
      <c r="C27" s="134">
        <v>0</v>
      </c>
      <c r="D27" s="150">
        <v>90000</v>
      </c>
      <c r="E27" s="150">
        <v>90000</v>
      </c>
      <c r="F27" s="150">
        <v>90000</v>
      </c>
    </row>
    <row r="28" spans="1:6">
      <c r="A28" s="136" t="s">
        <v>255</v>
      </c>
      <c r="B28" s="134">
        <v>0</v>
      </c>
      <c r="C28" s="134">
        <v>0</v>
      </c>
      <c r="D28" s="150">
        <v>3400</v>
      </c>
      <c r="E28" s="150">
        <v>3400</v>
      </c>
      <c r="F28" s="150">
        <v>3400</v>
      </c>
    </row>
    <row r="29" spans="1:6" ht="15.75" customHeight="1">
      <c r="A29" s="133" t="s">
        <v>193</v>
      </c>
      <c r="B29" s="134">
        <v>1292833.8899999999</v>
      </c>
      <c r="C29" s="134">
        <v>1741000</v>
      </c>
      <c r="D29" s="150">
        <v>0</v>
      </c>
      <c r="E29" s="150">
        <v>0</v>
      </c>
      <c r="F29" s="150">
        <v>0</v>
      </c>
    </row>
    <row r="30" spans="1:6">
      <c r="A30" s="133" t="s">
        <v>248</v>
      </c>
      <c r="B30" s="134">
        <f>SUM(B31)</f>
        <v>252708.81</v>
      </c>
      <c r="C30" s="134">
        <f t="shared" ref="C30" si="0">SUM(C31)</f>
        <v>293300</v>
      </c>
      <c r="D30" s="150">
        <v>0</v>
      </c>
      <c r="E30" s="150">
        <v>0</v>
      </c>
      <c r="F30" s="150">
        <v>0</v>
      </c>
    </row>
    <row r="31" spans="1:6">
      <c r="A31" s="133" t="s">
        <v>150</v>
      </c>
      <c r="B31" s="134">
        <v>252708.81</v>
      </c>
      <c r="C31" s="134">
        <v>293300</v>
      </c>
      <c r="D31" s="150">
        <v>0</v>
      </c>
      <c r="E31" s="150">
        <v>0</v>
      </c>
      <c r="F31" s="150">
        <v>0</v>
      </c>
    </row>
    <row r="32" spans="1:6">
      <c r="B32" s="52"/>
      <c r="C32" s="52"/>
      <c r="D32" s="22"/>
      <c r="E32" s="22"/>
      <c r="F32" s="22"/>
    </row>
    <row r="34" spans="1:6" ht="15.75">
      <c r="A34" s="180" t="s">
        <v>16</v>
      </c>
      <c r="B34" s="180"/>
      <c r="C34" s="180"/>
      <c r="D34" s="180"/>
      <c r="E34" s="180"/>
      <c r="F34" s="180"/>
    </row>
    <row r="35" spans="1:6" ht="13.5" customHeight="1">
      <c r="A35" s="53"/>
      <c r="B35" s="53"/>
      <c r="C35" s="53"/>
      <c r="D35" s="54"/>
      <c r="E35" s="137"/>
      <c r="F35" s="137"/>
    </row>
    <row r="36" spans="1:6" ht="25.5">
      <c r="A36" s="48" t="s">
        <v>17</v>
      </c>
      <c r="B36" s="49" t="s">
        <v>206</v>
      </c>
      <c r="C36" s="48" t="s">
        <v>207</v>
      </c>
      <c r="D36" s="48" t="s">
        <v>239</v>
      </c>
      <c r="E36" s="48" t="s">
        <v>39</v>
      </c>
      <c r="F36" s="48" t="s">
        <v>240</v>
      </c>
    </row>
    <row r="37" spans="1:6" ht="10.5" customHeight="1">
      <c r="A37" s="129">
        <v>1</v>
      </c>
      <c r="B37" s="130">
        <v>2</v>
      </c>
      <c r="C37" s="130">
        <v>3</v>
      </c>
      <c r="D37" s="130">
        <v>4</v>
      </c>
      <c r="E37" s="130">
        <v>5</v>
      </c>
      <c r="F37" s="130">
        <v>6</v>
      </c>
    </row>
    <row r="38" spans="1:6">
      <c r="A38" s="131" t="s">
        <v>1</v>
      </c>
      <c r="B38" s="138">
        <f>SUM(B39+B42+B45+B48+B58+B60)</f>
        <v>2185918.8199999998</v>
      </c>
      <c r="C38" s="138">
        <f>SUM(C39+C42+C45+C48+C58+C60)</f>
        <v>2635100</v>
      </c>
      <c r="D38" s="138">
        <f>SUM(D39+D42+D45+D48+D58+D60)</f>
        <v>2575910</v>
      </c>
      <c r="E38" s="138">
        <f>SUM(E39+E42+E45+E48+E58+E60)</f>
        <v>2575910</v>
      </c>
      <c r="F38" s="138">
        <f>SUM(F39+F42+F45+F48+F58+F60)</f>
        <v>2575910</v>
      </c>
    </row>
    <row r="39" spans="1:6" ht="15.75" customHeight="1">
      <c r="A39" s="135" t="s">
        <v>249</v>
      </c>
      <c r="B39" s="139">
        <v>375774.8</v>
      </c>
      <c r="C39" s="139">
        <v>390508</v>
      </c>
      <c r="D39" s="150">
        <f>SUM(D40+D41)</f>
        <v>434500</v>
      </c>
      <c r="E39" s="150">
        <f>SUM(E40+E41)</f>
        <v>434500</v>
      </c>
      <c r="F39" s="150">
        <f>SUM(F40+F41)</f>
        <v>434500</v>
      </c>
    </row>
    <row r="40" spans="1:6">
      <c r="A40" s="135" t="s">
        <v>120</v>
      </c>
      <c r="B40" s="139">
        <v>375774.8</v>
      </c>
      <c r="C40" s="139">
        <v>390508</v>
      </c>
      <c r="D40" s="150">
        <v>368500</v>
      </c>
      <c r="E40" s="150">
        <v>368500</v>
      </c>
      <c r="F40" s="150">
        <v>368500</v>
      </c>
    </row>
    <row r="41" spans="1:6">
      <c r="A41" s="135" t="s">
        <v>168</v>
      </c>
      <c r="B41" s="139">
        <v>0</v>
      </c>
      <c r="C41" s="139">
        <v>0</v>
      </c>
      <c r="D41" s="150">
        <v>66000</v>
      </c>
      <c r="E41" s="150">
        <v>66000</v>
      </c>
      <c r="F41" s="150">
        <v>66000</v>
      </c>
    </row>
    <row r="42" spans="1:6">
      <c r="A42" s="135" t="s">
        <v>242</v>
      </c>
      <c r="B42" s="139">
        <v>0.26</v>
      </c>
      <c r="C42" s="139">
        <v>0</v>
      </c>
      <c r="D42" s="150">
        <v>10</v>
      </c>
      <c r="E42" s="150">
        <v>10</v>
      </c>
      <c r="F42" s="150">
        <v>10</v>
      </c>
    </row>
    <row r="43" spans="1:6">
      <c r="A43" s="133" t="s">
        <v>262</v>
      </c>
      <c r="B43" s="139">
        <v>0</v>
      </c>
      <c r="C43" s="139">
        <v>0</v>
      </c>
      <c r="D43" s="150">
        <v>10</v>
      </c>
      <c r="E43" s="150">
        <v>10</v>
      </c>
      <c r="F43" s="150">
        <v>10</v>
      </c>
    </row>
    <row r="44" spans="1:6" s="140" customFormat="1" ht="16.5" customHeight="1">
      <c r="A44" s="135" t="s">
        <v>165</v>
      </c>
      <c r="B44" s="139">
        <v>0.26</v>
      </c>
      <c r="C44" s="139">
        <v>0</v>
      </c>
      <c r="D44" s="150">
        <v>0</v>
      </c>
      <c r="E44" s="150">
        <v>0</v>
      </c>
      <c r="F44" s="150">
        <v>0</v>
      </c>
    </row>
    <row r="45" spans="1:6" s="140" customFormat="1" ht="17.25" customHeight="1">
      <c r="A45" s="135" t="s">
        <v>250</v>
      </c>
      <c r="B45" s="139">
        <v>123000</v>
      </c>
      <c r="C45" s="139">
        <v>126000</v>
      </c>
      <c r="D45" s="150">
        <v>138000</v>
      </c>
      <c r="E45" s="150">
        <v>138000</v>
      </c>
      <c r="F45" s="150">
        <v>138000</v>
      </c>
    </row>
    <row r="46" spans="1:6" s="140" customFormat="1" ht="18" customHeight="1">
      <c r="A46" s="135" t="s">
        <v>148</v>
      </c>
      <c r="B46" s="139">
        <v>123000</v>
      </c>
      <c r="C46" s="139">
        <v>126000</v>
      </c>
      <c r="D46" s="150">
        <v>0</v>
      </c>
      <c r="E46" s="150">
        <v>0</v>
      </c>
      <c r="F46" s="150">
        <v>0</v>
      </c>
    </row>
    <row r="47" spans="1:6" s="140" customFormat="1" ht="15.75" customHeight="1">
      <c r="A47" s="133" t="s">
        <v>202</v>
      </c>
      <c r="B47" s="139">
        <v>0</v>
      </c>
      <c r="C47" s="139">
        <v>0</v>
      </c>
      <c r="D47" s="150">
        <v>138000</v>
      </c>
      <c r="E47" s="150">
        <v>138000</v>
      </c>
      <c r="F47" s="150">
        <v>138000</v>
      </c>
    </row>
    <row r="48" spans="1:6" s="140" customFormat="1" ht="15.75" customHeight="1">
      <c r="A48" s="135" t="s">
        <v>243</v>
      </c>
      <c r="B48" s="139">
        <v>1458317.22</v>
      </c>
      <c r="C48" s="139">
        <v>1825292</v>
      </c>
      <c r="D48" s="150">
        <f>SUM(D49:D57)</f>
        <v>2003400</v>
      </c>
      <c r="E48" s="150">
        <f>SUM(E49:E57)</f>
        <v>2003400</v>
      </c>
      <c r="F48" s="150">
        <f>SUM(F49:F57)</f>
        <v>2003400</v>
      </c>
    </row>
    <row r="49" spans="1:7" s="140" customFormat="1" ht="15" customHeight="1">
      <c r="A49" s="135" t="s">
        <v>169</v>
      </c>
      <c r="B49" s="139">
        <v>0</v>
      </c>
      <c r="C49" s="139">
        <v>0</v>
      </c>
      <c r="D49" s="150">
        <v>60000</v>
      </c>
      <c r="E49" s="150">
        <v>60000</v>
      </c>
      <c r="F49" s="150">
        <v>60000</v>
      </c>
    </row>
    <row r="50" spans="1:7" s="140" customFormat="1" ht="15.75" customHeight="1">
      <c r="A50" s="133" t="s">
        <v>170</v>
      </c>
      <c r="B50" s="139">
        <v>0</v>
      </c>
      <c r="C50" s="139">
        <v>0</v>
      </c>
      <c r="D50" s="150">
        <v>1705000</v>
      </c>
      <c r="E50" s="150">
        <v>1705000</v>
      </c>
      <c r="F50" s="150">
        <v>1705000</v>
      </c>
    </row>
    <row r="51" spans="1:7" s="140" customFormat="1" ht="15" customHeight="1">
      <c r="A51" s="133" t="s">
        <v>201</v>
      </c>
      <c r="B51" s="139">
        <v>0</v>
      </c>
      <c r="C51" s="139">
        <v>0</v>
      </c>
      <c r="D51" s="150">
        <v>145000</v>
      </c>
      <c r="E51" s="150">
        <v>145000</v>
      </c>
      <c r="F51" s="150">
        <v>145000</v>
      </c>
    </row>
    <row r="52" spans="1:7" s="140" customFormat="1" ht="14.25" customHeight="1">
      <c r="A52" s="135" t="s">
        <v>162</v>
      </c>
      <c r="B52" s="139">
        <v>0</v>
      </c>
      <c r="C52" s="139">
        <v>200</v>
      </c>
      <c r="D52" s="150">
        <v>0</v>
      </c>
      <c r="E52" s="150">
        <v>0</v>
      </c>
      <c r="F52" s="150">
        <v>0</v>
      </c>
    </row>
    <row r="53" spans="1:7" s="140" customFormat="1" ht="14.25" customHeight="1">
      <c r="A53" s="135" t="s">
        <v>161</v>
      </c>
      <c r="B53" s="139">
        <v>56001.61</v>
      </c>
      <c r="C53" s="139">
        <v>0</v>
      </c>
      <c r="D53" s="150">
        <v>0</v>
      </c>
      <c r="E53" s="150">
        <v>0</v>
      </c>
      <c r="F53" s="150">
        <v>0</v>
      </c>
    </row>
    <row r="54" spans="1:7" s="140" customFormat="1" ht="15.75" customHeight="1">
      <c r="A54" s="135" t="s">
        <v>181</v>
      </c>
      <c r="B54" s="139">
        <v>0</v>
      </c>
      <c r="C54" s="139">
        <v>168184</v>
      </c>
      <c r="D54" s="150">
        <v>0</v>
      </c>
      <c r="E54" s="150">
        <v>0</v>
      </c>
      <c r="F54" s="150">
        <v>0</v>
      </c>
    </row>
    <row r="55" spans="1:7" s="140" customFormat="1" ht="16.5" customHeight="1">
      <c r="A55" s="136" t="s">
        <v>254</v>
      </c>
      <c r="B55" s="139">
        <v>0</v>
      </c>
      <c r="C55" s="139">
        <v>0</v>
      </c>
      <c r="D55" s="150">
        <v>90000</v>
      </c>
      <c r="E55" s="150">
        <v>90000</v>
      </c>
      <c r="F55" s="150">
        <v>90000</v>
      </c>
    </row>
    <row r="56" spans="1:7" s="140" customFormat="1" ht="16.5" customHeight="1">
      <c r="A56" s="136" t="s">
        <v>255</v>
      </c>
      <c r="B56" s="139">
        <v>0</v>
      </c>
      <c r="C56" s="139">
        <v>0</v>
      </c>
      <c r="D56" s="150">
        <v>3400</v>
      </c>
      <c r="E56" s="150">
        <v>3400</v>
      </c>
      <c r="F56" s="150">
        <v>3400</v>
      </c>
    </row>
    <row r="57" spans="1:7" s="140" customFormat="1">
      <c r="A57" s="135" t="s">
        <v>193</v>
      </c>
      <c r="B57" s="139">
        <v>1402315.61</v>
      </c>
      <c r="C57" s="139">
        <v>1741000</v>
      </c>
      <c r="D57" s="150">
        <v>0</v>
      </c>
      <c r="E57" s="150">
        <v>0</v>
      </c>
      <c r="F57" s="150">
        <v>0</v>
      </c>
    </row>
    <row r="58" spans="1:7" s="140" customFormat="1" ht="16.5" customHeight="1">
      <c r="A58" s="135" t="s">
        <v>248</v>
      </c>
      <c r="B58" s="139">
        <v>224061.22</v>
      </c>
      <c r="C58" s="139">
        <v>293300</v>
      </c>
      <c r="D58" s="150">
        <v>0</v>
      </c>
      <c r="E58" s="150">
        <v>0</v>
      </c>
      <c r="F58" s="150">
        <v>0</v>
      </c>
    </row>
    <row r="59" spans="1:7" s="140" customFormat="1" ht="13.5" customHeight="1">
      <c r="A59" s="135" t="s">
        <v>150</v>
      </c>
      <c r="B59" s="139">
        <v>224061.22</v>
      </c>
      <c r="C59" s="139">
        <v>293300</v>
      </c>
      <c r="D59" s="151">
        <v>0</v>
      </c>
      <c r="E59" s="151">
        <v>0</v>
      </c>
      <c r="F59" s="151">
        <v>0</v>
      </c>
    </row>
    <row r="60" spans="1:7" ht="11.25" customHeight="1">
      <c r="A60" s="135" t="s">
        <v>251</v>
      </c>
      <c r="B60" s="139">
        <v>4765.32</v>
      </c>
      <c r="C60" s="139">
        <v>0</v>
      </c>
      <c r="D60" s="151">
        <f>SUM(D61)</f>
        <v>0</v>
      </c>
      <c r="E60" s="151">
        <f>SUM(E61)</f>
        <v>0</v>
      </c>
      <c r="F60" s="151">
        <f>SUM(F61)</f>
        <v>0</v>
      </c>
      <c r="G60" s="141"/>
    </row>
    <row r="61" spans="1:7">
      <c r="A61" s="135" t="s">
        <v>157</v>
      </c>
      <c r="B61" s="139">
        <v>4765.32</v>
      </c>
      <c r="C61" s="139">
        <v>0</v>
      </c>
      <c r="D61" s="151">
        <v>0</v>
      </c>
      <c r="E61" s="151">
        <v>0</v>
      </c>
      <c r="F61" s="151">
        <v>0</v>
      </c>
    </row>
    <row r="65" spans="2:2">
      <c r="B65" s="142"/>
    </row>
  </sheetData>
  <mergeCells count="4">
    <mergeCell ref="A1:F1"/>
    <mergeCell ref="A3:F3"/>
    <mergeCell ref="A5:F5"/>
    <mergeCell ref="A34:F34"/>
  </mergeCells>
  <pageMargins left="0.7" right="0.7" top="0.75" bottom="0.75" header="0.3" footer="0.3"/>
  <pageSetup paperSize="9" scale="66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0"/>
  <sheetViews>
    <sheetView workbookViewId="0">
      <selection activeCell="F10" sqref="F10"/>
    </sheetView>
  </sheetViews>
  <sheetFormatPr defaultRowHeight="15"/>
  <cols>
    <col min="1" max="1" width="37.7109375" customWidth="1"/>
    <col min="2" max="7" width="25.28515625" style="22" customWidth="1"/>
    <col min="8" max="8" width="9.140625" style="24"/>
  </cols>
  <sheetData>
    <row r="1" spans="1:8" ht="42" customHeight="1">
      <c r="A1" s="181" t="s">
        <v>205</v>
      </c>
      <c r="B1" s="181"/>
      <c r="C1" s="181"/>
      <c r="D1" s="181"/>
      <c r="E1" s="181"/>
      <c r="F1" s="181"/>
      <c r="G1" s="24"/>
    </row>
    <row r="2" spans="1:8" ht="18" customHeight="1">
      <c r="A2" s="1"/>
      <c r="B2" s="20"/>
      <c r="C2" s="20"/>
      <c r="D2" s="20"/>
      <c r="E2" s="20"/>
      <c r="F2" s="20"/>
      <c r="G2" s="20"/>
    </row>
    <row r="3" spans="1:8" ht="15.75">
      <c r="A3" s="181" t="s">
        <v>6</v>
      </c>
      <c r="B3" s="181"/>
      <c r="C3" s="181"/>
      <c r="D3" s="181"/>
      <c r="E3" s="182"/>
      <c r="F3" s="182"/>
      <c r="G3" s="24"/>
    </row>
    <row r="4" spans="1:8" ht="18">
      <c r="A4" s="1"/>
      <c r="B4" s="20"/>
      <c r="C4" s="20"/>
      <c r="D4" s="20"/>
      <c r="E4" s="21"/>
      <c r="F4" s="21"/>
      <c r="G4" s="21"/>
    </row>
    <row r="5" spans="1:8" ht="18" customHeight="1">
      <c r="A5" s="181" t="s">
        <v>3</v>
      </c>
      <c r="B5" s="193"/>
      <c r="C5" s="193"/>
      <c r="D5" s="193"/>
      <c r="E5" s="193"/>
      <c r="F5" s="193"/>
      <c r="G5" s="24"/>
    </row>
    <row r="6" spans="1:8" ht="18">
      <c r="A6" s="1"/>
      <c r="B6" s="20"/>
      <c r="C6" s="20"/>
      <c r="D6" s="20"/>
      <c r="E6" s="21"/>
      <c r="F6" s="21"/>
      <c r="G6" s="21"/>
    </row>
    <row r="7" spans="1:8" ht="15.75">
      <c r="A7" s="181" t="s">
        <v>4</v>
      </c>
      <c r="B7" s="205"/>
      <c r="C7" s="205"/>
      <c r="D7" s="205"/>
      <c r="E7" s="205"/>
      <c r="F7" s="205"/>
      <c r="G7" s="24"/>
    </row>
    <row r="8" spans="1:8" ht="18">
      <c r="A8" s="1"/>
      <c r="B8" s="20"/>
      <c r="C8" s="20"/>
      <c r="D8" s="20"/>
      <c r="E8" s="21"/>
      <c r="F8" s="21"/>
      <c r="G8" s="21"/>
    </row>
    <row r="9" spans="1:8" s="18" customFormat="1" ht="12.75" thickBot="1">
      <c r="A9" s="17"/>
      <c r="B9" s="26"/>
      <c r="C9" s="26"/>
      <c r="D9" s="26"/>
      <c r="E9" s="26"/>
      <c r="F9" s="34"/>
      <c r="G9" s="34"/>
      <c r="H9" s="25"/>
    </row>
    <row r="10" spans="1:8" ht="26.25" thickBot="1">
      <c r="A10" s="10" t="s">
        <v>35</v>
      </c>
      <c r="B10" s="96" t="s">
        <v>167</v>
      </c>
      <c r="C10" s="98" t="s">
        <v>207</v>
      </c>
      <c r="D10" s="97" t="s">
        <v>190</v>
      </c>
      <c r="E10" s="10" t="s">
        <v>203</v>
      </c>
      <c r="F10" s="10" t="s">
        <v>204</v>
      </c>
      <c r="G10"/>
      <c r="H10"/>
    </row>
    <row r="11" spans="1:8" ht="30" customHeight="1">
      <c r="A11" s="6" t="s">
        <v>5</v>
      </c>
      <c r="B11" s="63">
        <v>2185918.8199999998</v>
      </c>
      <c r="C11" s="63">
        <v>2635100</v>
      </c>
      <c r="D11" s="73">
        <v>2575910</v>
      </c>
      <c r="E11" s="73">
        <v>2575910</v>
      </c>
      <c r="F11" s="73">
        <v>2575910</v>
      </c>
      <c r="G11" s="24"/>
      <c r="H11"/>
    </row>
    <row r="12" spans="1:8" ht="30" customHeight="1">
      <c r="A12" s="6" t="s">
        <v>36</v>
      </c>
      <c r="B12" s="63">
        <v>2185918.8199999998</v>
      </c>
      <c r="C12" s="63">
        <v>2635100</v>
      </c>
      <c r="D12" s="73">
        <v>2575910</v>
      </c>
      <c r="E12" s="73">
        <v>2575910</v>
      </c>
      <c r="F12" s="73">
        <v>2575910</v>
      </c>
      <c r="G12" s="24"/>
      <c r="H12"/>
    </row>
    <row r="13" spans="1:8" ht="30" customHeight="1">
      <c r="A13" s="19" t="s">
        <v>37</v>
      </c>
      <c r="B13" s="63">
        <v>2185918.8199999998</v>
      </c>
      <c r="C13" s="63">
        <v>2635100</v>
      </c>
      <c r="D13" s="73">
        <v>2575910</v>
      </c>
      <c r="E13" s="73">
        <v>2575910</v>
      </c>
      <c r="F13" s="73">
        <v>2575910</v>
      </c>
      <c r="G13" s="24"/>
      <c r="H13"/>
    </row>
    <row r="14" spans="1:8" ht="30" customHeight="1">
      <c r="A14" s="24"/>
      <c r="B14"/>
      <c r="C14"/>
      <c r="D14"/>
      <c r="E14"/>
      <c r="F14"/>
      <c r="G14"/>
      <c r="H14"/>
    </row>
    <row r="15" spans="1:8">
      <c r="A15" s="24"/>
      <c r="B15"/>
      <c r="C15"/>
      <c r="D15"/>
      <c r="E15"/>
      <c r="F15"/>
      <c r="G15"/>
      <c r="H15"/>
    </row>
    <row r="16" spans="1:8" ht="15.75" customHeight="1">
      <c r="A16" s="24"/>
      <c r="B16"/>
      <c r="C16"/>
      <c r="D16"/>
      <c r="E16"/>
      <c r="F16"/>
      <c r="G16"/>
      <c r="H16"/>
    </row>
    <row r="17" spans="1:8" ht="19.5" customHeight="1">
      <c r="A17" s="24"/>
      <c r="B17"/>
      <c r="C17"/>
      <c r="D17"/>
      <c r="E17"/>
      <c r="F17"/>
      <c r="G17"/>
      <c r="H17"/>
    </row>
    <row r="18" spans="1:8">
      <c r="A18" s="24"/>
      <c r="B18"/>
      <c r="C18"/>
      <c r="D18"/>
      <c r="E18"/>
      <c r="F18"/>
      <c r="G18"/>
      <c r="H18"/>
    </row>
    <row r="19" spans="1:8">
      <c r="A19" s="24"/>
      <c r="B19"/>
      <c r="C19"/>
      <c r="D19"/>
      <c r="E19"/>
      <c r="F19"/>
      <c r="G19"/>
      <c r="H19"/>
    </row>
    <row r="20" spans="1:8">
      <c r="A20" s="24"/>
      <c r="B20"/>
      <c r="C20"/>
      <c r="D20"/>
      <c r="E20"/>
      <c r="F20"/>
      <c r="G20"/>
      <c r="H20"/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6"/>
  <sheetViews>
    <sheetView workbookViewId="0">
      <selection activeCell="D11" sqref="D11"/>
    </sheetView>
  </sheetViews>
  <sheetFormatPr defaultRowHeight="15"/>
  <cols>
    <col min="1" max="6" width="25.28515625" customWidth="1"/>
  </cols>
  <sheetData>
    <row r="1" spans="1:6" ht="42" customHeight="1">
      <c r="A1" s="181" t="s">
        <v>205</v>
      </c>
      <c r="B1" s="181"/>
      <c r="C1" s="181"/>
      <c r="D1" s="181"/>
      <c r="E1" s="181"/>
      <c r="F1" s="181"/>
    </row>
    <row r="2" spans="1:6" ht="18" customHeight="1">
      <c r="A2" s="11"/>
      <c r="B2" s="11"/>
      <c r="C2" s="11"/>
      <c r="D2" s="11"/>
      <c r="E2" s="11"/>
      <c r="F2" s="11"/>
    </row>
    <row r="3" spans="1:6" ht="15.75" customHeight="1">
      <c r="A3" s="181" t="s">
        <v>6</v>
      </c>
      <c r="B3" s="181"/>
      <c r="C3" s="181"/>
      <c r="D3" s="181"/>
      <c r="E3" s="181"/>
      <c r="F3" s="181"/>
    </row>
    <row r="4" spans="1:6" ht="18">
      <c r="A4" s="11"/>
      <c r="B4" s="11"/>
      <c r="C4" s="11"/>
      <c r="D4" s="11"/>
      <c r="E4" s="2"/>
      <c r="F4" s="2"/>
    </row>
    <row r="5" spans="1:6" ht="18" customHeight="1">
      <c r="A5" s="181" t="s">
        <v>22</v>
      </c>
      <c r="B5" s="181"/>
      <c r="C5" s="181"/>
      <c r="D5" s="181"/>
      <c r="E5" s="181"/>
      <c r="F5" s="181"/>
    </row>
    <row r="6" spans="1:6" ht="18">
      <c r="A6" s="11"/>
      <c r="B6" s="11"/>
      <c r="C6" s="11"/>
      <c r="D6" s="11"/>
      <c r="E6" s="2"/>
      <c r="F6" s="2"/>
    </row>
    <row r="7" spans="1:6" ht="25.5">
      <c r="A7" s="9" t="s">
        <v>17</v>
      </c>
      <c r="B7" s="9" t="s">
        <v>206</v>
      </c>
      <c r="C7" s="10" t="s">
        <v>207</v>
      </c>
      <c r="D7" s="10" t="s">
        <v>239</v>
      </c>
      <c r="E7" s="10" t="s">
        <v>39</v>
      </c>
      <c r="F7" s="10" t="s">
        <v>240</v>
      </c>
    </row>
    <row r="8" spans="1:6">
      <c r="A8" s="6" t="s">
        <v>23</v>
      </c>
      <c r="B8" s="3"/>
      <c r="C8" s="4"/>
      <c r="D8" s="4"/>
      <c r="E8" s="4"/>
      <c r="F8" s="4"/>
    </row>
    <row r="9" spans="1:6" ht="25.5">
      <c r="A9" s="6" t="s">
        <v>24</v>
      </c>
      <c r="B9" s="3"/>
      <c r="C9" s="4"/>
      <c r="D9" s="4"/>
      <c r="E9" s="4"/>
      <c r="F9" s="4"/>
    </row>
    <row r="10" spans="1:6" ht="25.5">
      <c r="A10" s="8" t="s">
        <v>25</v>
      </c>
      <c r="B10" s="3"/>
      <c r="C10" s="4"/>
      <c r="D10" s="4"/>
      <c r="E10" s="4"/>
      <c r="F10" s="4"/>
    </row>
    <row r="11" spans="1:6">
      <c r="A11" s="8"/>
      <c r="B11" s="3"/>
      <c r="C11" s="4"/>
      <c r="D11" s="4"/>
      <c r="E11" s="4"/>
      <c r="F11" s="4"/>
    </row>
    <row r="12" spans="1:6">
      <c r="A12" s="6" t="s">
        <v>26</v>
      </c>
      <c r="B12" s="3"/>
      <c r="C12" s="4"/>
      <c r="D12" s="4"/>
      <c r="E12" s="4"/>
      <c r="F12" s="4"/>
    </row>
    <row r="13" spans="1:6">
      <c r="A13" s="12" t="s">
        <v>18</v>
      </c>
      <c r="B13" s="3"/>
      <c r="C13" s="4"/>
      <c r="D13" s="4"/>
      <c r="E13" s="4"/>
      <c r="F13" s="4"/>
    </row>
    <row r="14" spans="1:6">
      <c r="A14" s="7" t="s">
        <v>19</v>
      </c>
      <c r="B14" s="3"/>
      <c r="C14" s="4"/>
      <c r="D14" s="4"/>
      <c r="E14" s="4"/>
      <c r="F14" s="5"/>
    </row>
    <row r="15" spans="1:6">
      <c r="A15" s="12" t="s">
        <v>20</v>
      </c>
      <c r="B15" s="3"/>
      <c r="C15" s="4"/>
      <c r="D15" s="4"/>
      <c r="E15" s="4"/>
      <c r="F15" s="5"/>
    </row>
    <row r="16" spans="1:6">
      <c r="A16" s="7" t="s">
        <v>21</v>
      </c>
      <c r="B16" s="3"/>
      <c r="C16" s="4"/>
      <c r="D16" s="4"/>
      <c r="E16" s="4"/>
      <c r="F16" s="5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4DAEA-027F-4CFA-991A-41329F3B6A91}">
  <sheetPr>
    <pageSetUpPr fitToPage="1"/>
  </sheetPr>
  <dimension ref="A1:AL780"/>
  <sheetViews>
    <sheetView tabSelected="1" workbookViewId="0">
      <pane ySplit="4" topLeftCell="A5" activePane="bottomLeft" state="frozen"/>
      <selection pane="bottomLeft" sqref="A1:F1"/>
    </sheetView>
  </sheetViews>
  <sheetFormatPr defaultRowHeight="15"/>
  <cols>
    <col min="1" max="1" width="74.85546875" style="124" customWidth="1"/>
    <col min="2" max="2" width="20.28515625" style="67" bestFit="1" customWidth="1"/>
    <col min="3" max="3" width="19.5703125" style="67" bestFit="1" customWidth="1"/>
    <col min="4" max="4" width="20.42578125" style="76" customWidth="1"/>
    <col min="5" max="5" width="28.140625" style="67" customWidth="1"/>
    <col min="6" max="6" width="28.42578125" style="67" customWidth="1"/>
  </cols>
  <sheetData>
    <row r="1" spans="1:38" ht="15.75">
      <c r="A1" s="206" t="s">
        <v>237</v>
      </c>
      <c r="B1" s="206"/>
      <c r="C1" s="206"/>
      <c r="D1" s="206"/>
      <c r="E1" s="206"/>
      <c r="F1" s="206"/>
    </row>
    <row r="2" spans="1:38" ht="16.5" thickBot="1">
      <c r="A2" s="206" t="s">
        <v>238</v>
      </c>
      <c r="B2" s="206"/>
      <c r="C2" s="206"/>
      <c r="D2" s="206"/>
      <c r="E2" s="206"/>
      <c r="F2" s="206"/>
    </row>
    <row r="3" spans="1:38" s="16" customFormat="1" ht="32.25" customHeight="1" thickBot="1">
      <c r="A3" s="108" t="s">
        <v>17</v>
      </c>
      <c r="B3" s="68" t="s">
        <v>167</v>
      </c>
      <c r="C3" s="75" t="s">
        <v>207</v>
      </c>
      <c r="D3" s="80" t="s">
        <v>190</v>
      </c>
      <c r="E3" s="80" t="s">
        <v>191</v>
      </c>
      <c r="F3" s="80" t="s">
        <v>192</v>
      </c>
    </row>
    <row r="4" spans="1:38">
      <c r="A4" s="109" t="s">
        <v>171</v>
      </c>
      <c r="B4" s="63">
        <v>2185918.8199999998</v>
      </c>
      <c r="C4" s="63">
        <v>2635100</v>
      </c>
      <c r="D4" s="73">
        <f>SUM(D5+D207+D747)</f>
        <v>2575910</v>
      </c>
      <c r="E4" s="73">
        <f>SUM(E5+E207+E747)</f>
        <v>2575910</v>
      </c>
      <c r="F4" s="73">
        <f>SUM(F5+F207+F747)</f>
        <v>2575910</v>
      </c>
    </row>
    <row r="5" spans="1:38" s="66" customFormat="1" ht="22.5" customHeight="1">
      <c r="A5" s="110" t="s">
        <v>172</v>
      </c>
      <c r="B5" s="71">
        <v>1495315.61</v>
      </c>
      <c r="C5" s="71">
        <v>1837000</v>
      </c>
      <c r="D5" s="77">
        <f>SUM(D6+D159)</f>
        <v>1801000</v>
      </c>
      <c r="E5" s="77">
        <f t="shared" ref="E5:F5" si="0">SUM(E6+E159)</f>
        <v>1801000</v>
      </c>
      <c r="F5" s="77">
        <f t="shared" si="0"/>
        <v>1801000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</row>
    <row r="6" spans="1:38" s="65" customFormat="1" ht="20.25" customHeight="1">
      <c r="A6" s="111" t="s">
        <v>194</v>
      </c>
      <c r="B6" s="61">
        <v>93000</v>
      </c>
      <c r="C6" s="61">
        <v>96000</v>
      </c>
      <c r="D6" s="78">
        <f>SUM(D78+D148)</f>
        <v>96000</v>
      </c>
      <c r="E6" s="78">
        <f t="shared" ref="E6:F6" si="1">SUM(E78+E148)</f>
        <v>96000</v>
      </c>
      <c r="F6" s="78">
        <f t="shared" si="1"/>
        <v>96000</v>
      </c>
    </row>
    <row r="7" spans="1:38" s="65" customFormat="1">
      <c r="A7" s="112" t="s">
        <v>148</v>
      </c>
      <c r="B7" s="60">
        <v>93000</v>
      </c>
      <c r="C7" s="60">
        <v>96000</v>
      </c>
      <c r="D7" s="79">
        <v>0</v>
      </c>
      <c r="E7" s="79">
        <v>0</v>
      </c>
      <c r="F7" s="79">
        <v>0</v>
      </c>
    </row>
    <row r="8" spans="1:38" s="16" customFormat="1">
      <c r="A8" s="113" t="s">
        <v>173</v>
      </c>
      <c r="B8" s="69">
        <v>93000</v>
      </c>
      <c r="C8" s="69">
        <v>96000</v>
      </c>
      <c r="D8" s="64">
        <v>0</v>
      </c>
      <c r="E8" s="64">
        <v>0</v>
      </c>
      <c r="F8" s="64">
        <v>0</v>
      </c>
    </row>
    <row r="9" spans="1:38" s="16" customFormat="1">
      <c r="A9" s="113" t="s">
        <v>40</v>
      </c>
      <c r="B9" s="69">
        <v>92273.48</v>
      </c>
      <c r="C9" s="69">
        <v>94900</v>
      </c>
      <c r="D9" s="64">
        <v>0</v>
      </c>
      <c r="E9" s="64">
        <v>0</v>
      </c>
      <c r="F9" s="64">
        <v>0</v>
      </c>
    </row>
    <row r="10" spans="1:38">
      <c r="A10" s="109" t="s">
        <v>41</v>
      </c>
      <c r="B10" s="63">
        <v>4310.7299999999996</v>
      </c>
      <c r="C10" s="63">
        <v>4600</v>
      </c>
      <c r="D10" s="73">
        <v>0</v>
      </c>
      <c r="E10" s="73">
        <v>0</v>
      </c>
      <c r="F10" s="73">
        <v>0</v>
      </c>
    </row>
    <row r="11" spans="1:38">
      <c r="A11" s="109" t="s">
        <v>42</v>
      </c>
      <c r="B11" s="63">
        <v>3863.97</v>
      </c>
      <c r="C11" s="63">
        <v>4100</v>
      </c>
      <c r="D11" s="73">
        <v>0</v>
      </c>
      <c r="E11" s="73">
        <v>0</v>
      </c>
      <c r="F11" s="73">
        <v>0</v>
      </c>
    </row>
    <row r="12" spans="1:38">
      <c r="A12" s="109" t="s">
        <v>43</v>
      </c>
      <c r="B12" s="63">
        <v>2336.16</v>
      </c>
      <c r="C12" s="63">
        <v>2500</v>
      </c>
      <c r="D12" s="73">
        <v>0</v>
      </c>
      <c r="E12" s="73">
        <v>0</v>
      </c>
      <c r="F12" s="73">
        <v>0</v>
      </c>
    </row>
    <row r="13" spans="1:38">
      <c r="A13" s="109" t="s">
        <v>151</v>
      </c>
      <c r="B13" s="63">
        <v>0</v>
      </c>
      <c r="C13" s="63">
        <v>0</v>
      </c>
      <c r="D13" s="73">
        <v>0</v>
      </c>
      <c r="E13" s="73">
        <v>0</v>
      </c>
      <c r="F13" s="73">
        <v>0</v>
      </c>
    </row>
    <row r="14" spans="1:38" ht="15.75" customHeight="1">
      <c r="A14" s="109" t="s">
        <v>44</v>
      </c>
      <c r="B14" s="63">
        <v>497.7</v>
      </c>
      <c r="C14" s="63">
        <v>700</v>
      </c>
      <c r="D14" s="73">
        <v>0</v>
      </c>
      <c r="E14" s="73">
        <v>0</v>
      </c>
      <c r="F14" s="73">
        <v>0</v>
      </c>
    </row>
    <row r="15" spans="1:38" ht="15" customHeight="1">
      <c r="A15" s="109" t="s">
        <v>45</v>
      </c>
      <c r="B15" s="63">
        <v>1030.1099999999999</v>
      </c>
      <c r="C15" s="63">
        <v>900</v>
      </c>
      <c r="D15" s="73">
        <v>0</v>
      </c>
      <c r="E15" s="73">
        <v>0</v>
      </c>
      <c r="F15" s="73">
        <v>0</v>
      </c>
    </row>
    <row r="16" spans="1:38">
      <c r="A16" s="109" t="s">
        <v>46</v>
      </c>
      <c r="B16" s="63">
        <v>446.76</v>
      </c>
      <c r="C16" s="63">
        <v>500</v>
      </c>
      <c r="D16" s="73">
        <v>0</v>
      </c>
      <c r="E16" s="73">
        <v>0</v>
      </c>
      <c r="F16" s="73">
        <v>0</v>
      </c>
    </row>
    <row r="17" spans="1:6">
      <c r="A17" s="109" t="s">
        <v>47</v>
      </c>
      <c r="B17" s="63">
        <v>353.85</v>
      </c>
      <c r="C17" s="63">
        <v>500</v>
      </c>
      <c r="D17" s="73">
        <v>0</v>
      </c>
      <c r="E17" s="73">
        <v>0</v>
      </c>
      <c r="F17" s="73">
        <v>0</v>
      </c>
    </row>
    <row r="18" spans="1:6">
      <c r="A18" s="109" t="s">
        <v>195</v>
      </c>
      <c r="B18" s="63">
        <v>92.91</v>
      </c>
      <c r="C18" s="63">
        <v>0</v>
      </c>
      <c r="D18" s="73">
        <v>0</v>
      </c>
      <c r="E18" s="73">
        <v>0</v>
      </c>
      <c r="F18" s="73">
        <v>0</v>
      </c>
    </row>
    <row r="19" spans="1:6">
      <c r="A19" s="109" t="s">
        <v>48</v>
      </c>
      <c r="B19" s="63">
        <v>18144.09</v>
      </c>
      <c r="C19" s="63">
        <v>10450</v>
      </c>
      <c r="D19" s="73">
        <v>0</v>
      </c>
      <c r="E19" s="73">
        <v>0</v>
      </c>
      <c r="F19" s="73">
        <v>0</v>
      </c>
    </row>
    <row r="20" spans="1:6">
      <c r="A20" s="109" t="s">
        <v>49</v>
      </c>
      <c r="B20" s="63">
        <v>10258.030000000001</v>
      </c>
      <c r="C20" s="63">
        <v>8450</v>
      </c>
      <c r="D20" s="73">
        <v>0</v>
      </c>
      <c r="E20" s="73">
        <v>0</v>
      </c>
      <c r="F20" s="73">
        <v>0</v>
      </c>
    </row>
    <row r="21" spans="1:6">
      <c r="A21" s="109" t="s">
        <v>50</v>
      </c>
      <c r="B21" s="63">
        <v>4654.5</v>
      </c>
      <c r="C21" s="63">
        <v>2500</v>
      </c>
      <c r="D21" s="73">
        <v>0</v>
      </c>
      <c r="E21" s="73">
        <v>0</v>
      </c>
      <c r="F21" s="73">
        <v>0</v>
      </c>
    </row>
    <row r="22" spans="1:6" ht="14.25" customHeight="1">
      <c r="A22" s="109" t="s">
        <v>51</v>
      </c>
      <c r="B22" s="63">
        <v>487.74</v>
      </c>
      <c r="C22" s="63">
        <v>300</v>
      </c>
      <c r="D22" s="73">
        <v>0</v>
      </c>
      <c r="E22" s="73">
        <v>0</v>
      </c>
      <c r="F22" s="73">
        <v>0</v>
      </c>
    </row>
    <row r="23" spans="1:6">
      <c r="A23" s="109" t="s">
        <v>52</v>
      </c>
      <c r="B23" s="63">
        <v>2591.7600000000002</v>
      </c>
      <c r="C23" s="63">
        <v>2700</v>
      </c>
      <c r="D23" s="73">
        <v>0</v>
      </c>
      <c r="E23" s="73">
        <v>0</v>
      </c>
      <c r="F23" s="73">
        <v>0</v>
      </c>
    </row>
    <row r="24" spans="1:6">
      <c r="A24" s="109" t="s">
        <v>53</v>
      </c>
      <c r="B24" s="63">
        <v>2421.75</v>
      </c>
      <c r="C24" s="63">
        <v>2600</v>
      </c>
      <c r="D24" s="73">
        <v>0</v>
      </c>
      <c r="E24" s="73">
        <v>0</v>
      </c>
      <c r="F24" s="73">
        <v>0</v>
      </c>
    </row>
    <row r="25" spans="1:6" ht="15.75" customHeight="1">
      <c r="A25" s="109" t="s">
        <v>54</v>
      </c>
      <c r="B25" s="63">
        <v>102.28</v>
      </c>
      <c r="C25" s="63">
        <v>350</v>
      </c>
      <c r="D25" s="73">
        <v>0</v>
      </c>
      <c r="E25" s="73">
        <v>0</v>
      </c>
      <c r="F25" s="73">
        <v>0</v>
      </c>
    </row>
    <row r="26" spans="1:6">
      <c r="A26" s="109" t="s">
        <v>57</v>
      </c>
      <c r="B26" s="63">
        <v>2221.06</v>
      </c>
      <c r="C26" s="63">
        <v>0</v>
      </c>
      <c r="D26" s="73">
        <v>0</v>
      </c>
      <c r="E26" s="73">
        <v>0</v>
      </c>
      <c r="F26" s="73">
        <v>0</v>
      </c>
    </row>
    <row r="27" spans="1:6">
      <c r="A27" s="109" t="s">
        <v>121</v>
      </c>
      <c r="B27" s="63">
        <v>2221.06</v>
      </c>
      <c r="C27" s="63">
        <v>0</v>
      </c>
      <c r="D27" s="73">
        <v>0</v>
      </c>
      <c r="E27" s="73">
        <v>0</v>
      </c>
      <c r="F27" s="73">
        <v>0</v>
      </c>
    </row>
    <row r="28" spans="1:6" ht="15.75" customHeight="1">
      <c r="A28" s="109" t="s">
        <v>58</v>
      </c>
      <c r="B28" s="63">
        <v>3772.25</v>
      </c>
      <c r="C28" s="63">
        <v>1000</v>
      </c>
      <c r="D28" s="73">
        <v>0</v>
      </c>
      <c r="E28" s="73">
        <v>0</v>
      </c>
      <c r="F28" s="73">
        <v>0</v>
      </c>
    </row>
    <row r="29" spans="1:6" ht="16.5" customHeight="1">
      <c r="A29" s="109" t="s">
        <v>59</v>
      </c>
      <c r="B29" s="63">
        <v>3772.25</v>
      </c>
      <c r="C29" s="63">
        <v>1000</v>
      </c>
      <c r="D29" s="73">
        <v>0</v>
      </c>
      <c r="E29" s="73">
        <v>0</v>
      </c>
      <c r="F29" s="73">
        <v>0</v>
      </c>
    </row>
    <row r="30" spans="1:6">
      <c r="A30" s="109" t="s">
        <v>60</v>
      </c>
      <c r="B30" s="63">
        <v>600.5</v>
      </c>
      <c r="C30" s="63">
        <v>0</v>
      </c>
      <c r="D30" s="73">
        <v>0</v>
      </c>
      <c r="E30" s="73">
        <v>0</v>
      </c>
      <c r="F30" s="73">
        <v>0</v>
      </c>
    </row>
    <row r="31" spans="1:6">
      <c r="A31" s="109" t="s">
        <v>61</v>
      </c>
      <c r="B31" s="63">
        <v>600.5</v>
      </c>
      <c r="C31" s="63">
        <v>0</v>
      </c>
      <c r="D31" s="73">
        <v>0</v>
      </c>
      <c r="E31" s="73">
        <v>0</v>
      </c>
      <c r="F31" s="73">
        <v>0</v>
      </c>
    </row>
    <row r="32" spans="1:6">
      <c r="A32" s="109" t="s">
        <v>62</v>
      </c>
      <c r="B32" s="63">
        <v>1292.25</v>
      </c>
      <c r="C32" s="63">
        <v>1000</v>
      </c>
      <c r="D32" s="73">
        <v>0</v>
      </c>
      <c r="E32" s="73">
        <v>0</v>
      </c>
      <c r="F32" s="73">
        <v>0</v>
      </c>
    </row>
    <row r="33" spans="1:6">
      <c r="A33" s="109" t="s">
        <v>63</v>
      </c>
      <c r="B33" s="63">
        <v>1292.25</v>
      </c>
      <c r="C33" s="63">
        <v>1000</v>
      </c>
      <c r="D33" s="73">
        <v>0</v>
      </c>
      <c r="E33" s="73">
        <v>0</v>
      </c>
      <c r="F33" s="73">
        <v>0</v>
      </c>
    </row>
    <row r="34" spans="1:6">
      <c r="A34" s="109" t="s">
        <v>64</v>
      </c>
      <c r="B34" s="63">
        <v>64742.01</v>
      </c>
      <c r="C34" s="63">
        <v>75300</v>
      </c>
      <c r="D34" s="73">
        <v>0</v>
      </c>
      <c r="E34" s="73">
        <v>0</v>
      </c>
      <c r="F34" s="73">
        <v>0</v>
      </c>
    </row>
    <row r="35" spans="1:6">
      <c r="A35" s="109" t="s">
        <v>65</v>
      </c>
      <c r="B35" s="63">
        <v>5492.6</v>
      </c>
      <c r="C35" s="63">
        <v>5200</v>
      </c>
      <c r="D35" s="73">
        <v>0</v>
      </c>
      <c r="E35" s="73">
        <v>0</v>
      </c>
      <c r="F35" s="73">
        <v>0</v>
      </c>
    </row>
    <row r="36" spans="1:6">
      <c r="A36" s="109" t="s">
        <v>66</v>
      </c>
      <c r="B36" s="63">
        <v>5202.66</v>
      </c>
      <c r="C36" s="63">
        <v>4800</v>
      </c>
      <c r="D36" s="73">
        <v>0</v>
      </c>
      <c r="E36" s="73">
        <v>0</v>
      </c>
      <c r="F36" s="73">
        <v>0</v>
      </c>
    </row>
    <row r="37" spans="1:6">
      <c r="A37" s="109" t="s">
        <v>67</v>
      </c>
      <c r="B37" s="63">
        <v>289.94</v>
      </c>
      <c r="C37" s="63">
        <v>400</v>
      </c>
      <c r="D37" s="73">
        <v>0</v>
      </c>
      <c r="E37" s="73">
        <v>0</v>
      </c>
      <c r="F37" s="73">
        <v>0</v>
      </c>
    </row>
    <row r="38" spans="1:6">
      <c r="A38" s="109" t="s">
        <v>68</v>
      </c>
      <c r="B38" s="63">
        <v>22431.69</v>
      </c>
      <c r="C38" s="63">
        <v>26000</v>
      </c>
      <c r="D38" s="73">
        <v>0</v>
      </c>
      <c r="E38" s="73">
        <v>0</v>
      </c>
      <c r="F38" s="73">
        <v>0</v>
      </c>
    </row>
    <row r="39" spans="1:6">
      <c r="A39" s="109" t="s">
        <v>69</v>
      </c>
      <c r="B39" s="63">
        <v>0</v>
      </c>
      <c r="C39" s="63">
        <v>0</v>
      </c>
      <c r="D39" s="73">
        <v>0</v>
      </c>
      <c r="E39" s="73">
        <v>0</v>
      </c>
      <c r="F39" s="73">
        <v>0</v>
      </c>
    </row>
    <row r="40" spans="1:6">
      <c r="A40" s="109" t="s">
        <v>70</v>
      </c>
      <c r="B40" s="63">
        <v>22431.69</v>
      </c>
      <c r="C40" s="63">
        <v>26000</v>
      </c>
      <c r="D40" s="73">
        <v>0</v>
      </c>
      <c r="E40" s="73">
        <v>0</v>
      </c>
      <c r="F40" s="73">
        <v>0</v>
      </c>
    </row>
    <row r="41" spans="1:6">
      <c r="A41" s="109" t="s">
        <v>71</v>
      </c>
      <c r="B41" s="63">
        <v>19022.64</v>
      </c>
      <c r="C41" s="63">
        <v>18100</v>
      </c>
      <c r="D41" s="73">
        <v>0</v>
      </c>
      <c r="E41" s="73">
        <v>0</v>
      </c>
      <c r="F41" s="73">
        <v>0</v>
      </c>
    </row>
    <row r="42" spans="1:6">
      <c r="A42" s="109" t="s">
        <v>72</v>
      </c>
      <c r="B42" s="63">
        <v>3842.07</v>
      </c>
      <c r="C42" s="63">
        <v>3800</v>
      </c>
      <c r="D42" s="73">
        <v>0</v>
      </c>
      <c r="E42" s="73">
        <v>0</v>
      </c>
      <c r="F42" s="73">
        <v>0</v>
      </c>
    </row>
    <row r="43" spans="1:6">
      <c r="A43" s="109" t="s">
        <v>73</v>
      </c>
      <c r="B43" s="63">
        <v>5901.39</v>
      </c>
      <c r="C43" s="63">
        <v>5600</v>
      </c>
      <c r="D43" s="73">
        <v>0</v>
      </c>
      <c r="E43" s="73">
        <v>0</v>
      </c>
      <c r="F43" s="73">
        <v>0</v>
      </c>
    </row>
    <row r="44" spans="1:6">
      <c r="A44" s="109" t="s">
        <v>74</v>
      </c>
      <c r="B44" s="63">
        <v>562.5</v>
      </c>
      <c r="C44" s="63">
        <v>0</v>
      </c>
      <c r="D44" s="73">
        <v>0</v>
      </c>
      <c r="E44" s="73">
        <v>0</v>
      </c>
      <c r="F44" s="73">
        <v>0</v>
      </c>
    </row>
    <row r="45" spans="1:6">
      <c r="A45" s="109" t="s">
        <v>75</v>
      </c>
      <c r="B45" s="63">
        <v>8716.68</v>
      </c>
      <c r="C45" s="63">
        <v>8700</v>
      </c>
      <c r="D45" s="73">
        <v>0</v>
      </c>
      <c r="E45" s="73">
        <v>0</v>
      </c>
      <c r="F45" s="73">
        <v>0</v>
      </c>
    </row>
    <row r="46" spans="1:6">
      <c r="A46" s="109" t="s">
        <v>76</v>
      </c>
      <c r="B46" s="63">
        <v>1817.02</v>
      </c>
      <c r="C46" s="63">
        <v>500</v>
      </c>
      <c r="D46" s="73">
        <v>0</v>
      </c>
      <c r="E46" s="73">
        <v>0</v>
      </c>
      <c r="F46" s="73">
        <v>0</v>
      </c>
    </row>
    <row r="47" spans="1:6">
      <c r="A47" s="109" t="s">
        <v>77</v>
      </c>
      <c r="B47" s="63">
        <v>1817.02</v>
      </c>
      <c r="C47" s="63">
        <v>500</v>
      </c>
      <c r="D47" s="73">
        <v>0</v>
      </c>
      <c r="E47" s="73">
        <v>0</v>
      </c>
      <c r="F47" s="73">
        <v>0</v>
      </c>
    </row>
    <row r="48" spans="1:6">
      <c r="A48" s="109" t="s">
        <v>78</v>
      </c>
      <c r="B48" s="63">
        <v>2393.6799999999998</v>
      </c>
      <c r="C48" s="63">
        <v>3600</v>
      </c>
      <c r="D48" s="73">
        <v>0</v>
      </c>
      <c r="E48" s="73">
        <v>0</v>
      </c>
      <c r="F48" s="73">
        <v>0</v>
      </c>
    </row>
    <row r="49" spans="1:6">
      <c r="A49" s="109" t="s">
        <v>79</v>
      </c>
      <c r="B49" s="63">
        <v>2393.6799999999998</v>
      </c>
      <c r="C49" s="63">
        <v>3600</v>
      </c>
      <c r="D49" s="73">
        <v>0</v>
      </c>
      <c r="E49" s="73">
        <v>0</v>
      </c>
      <c r="F49" s="73">
        <v>0</v>
      </c>
    </row>
    <row r="50" spans="1:6">
      <c r="A50" s="109" t="s">
        <v>80</v>
      </c>
      <c r="B50" s="63">
        <v>1629.32</v>
      </c>
      <c r="C50" s="63">
        <v>300</v>
      </c>
      <c r="D50" s="73">
        <v>0</v>
      </c>
      <c r="E50" s="73">
        <v>0</v>
      </c>
      <c r="F50" s="73">
        <v>0</v>
      </c>
    </row>
    <row r="51" spans="1:6">
      <c r="A51" s="109" t="s">
        <v>81</v>
      </c>
      <c r="B51" s="63">
        <v>304.32</v>
      </c>
      <c r="C51" s="63">
        <v>0</v>
      </c>
      <c r="D51" s="73">
        <v>0</v>
      </c>
      <c r="E51" s="73">
        <v>0</v>
      </c>
      <c r="F51" s="73">
        <v>0</v>
      </c>
    </row>
    <row r="52" spans="1:6">
      <c r="A52" s="109" t="s">
        <v>82</v>
      </c>
      <c r="B52" s="63">
        <v>0</v>
      </c>
      <c r="C52" s="63">
        <v>0</v>
      </c>
      <c r="D52" s="73">
        <v>0</v>
      </c>
      <c r="E52" s="73">
        <v>0</v>
      </c>
      <c r="F52" s="73">
        <v>0</v>
      </c>
    </row>
    <row r="53" spans="1:6">
      <c r="A53" s="109" t="s">
        <v>142</v>
      </c>
      <c r="B53" s="63">
        <v>0</v>
      </c>
      <c r="C53" s="63">
        <v>0</v>
      </c>
      <c r="D53" s="73">
        <v>0</v>
      </c>
      <c r="E53" s="73">
        <v>0</v>
      </c>
      <c r="F53" s="73">
        <v>0</v>
      </c>
    </row>
    <row r="54" spans="1:6">
      <c r="A54" s="109" t="s">
        <v>83</v>
      </c>
      <c r="B54" s="63">
        <v>1325</v>
      </c>
      <c r="C54" s="63">
        <v>300</v>
      </c>
      <c r="D54" s="73">
        <v>0</v>
      </c>
      <c r="E54" s="73">
        <v>0</v>
      </c>
      <c r="F54" s="73">
        <v>0</v>
      </c>
    </row>
    <row r="55" spans="1:6">
      <c r="A55" s="109" t="s">
        <v>84</v>
      </c>
      <c r="B55" s="63">
        <v>3701.4</v>
      </c>
      <c r="C55" s="63">
        <v>3500</v>
      </c>
      <c r="D55" s="73">
        <v>0</v>
      </c>
      <c r="E55" s="73">
        <v>0</v>
      </c>
      <c r="F55" s="73">
        <v>0</v>
      </c>
    </row>
    <row r="56" spans="1:6">
      <c r="A56" s="109" t="s">
        <v>85</v>
      </c>
      <c r="B56" s="63">
        <v>3366.26</v>
      </c>
      <c r="C56" s="63">
        <v>3500</v>
      </c>
      <c r="D56" s="73">
        <v>0</v>
      </c>
      <c r="E56" s="73">
        <v>0</v>
      </c>
      <c r="F56" s="73">
        <v>0</v>
      </c>
    </row>
    <row r="57" spans="1:6">
      <c r="A57" s="109" t="s">
        <v>86</v>
      </c>
      <c r="B57" s="63">
        <v>335.14</v>
      </c>
      <c r="C57" s="63">
        <v>0</v>
      </c>
      <c r="D57" s="73">
        <v>0</v>
      </c>
      <c r="E57" s="73">
        <v>0</v>
      </c>
      <c r="F57" s="73">
        <v>0</v>
      </c>
    </row>
    <row r="58" spans="1:6">
      <c r="A58" s="109" t="s">
        <v>87</v>
      </c>
      <c r="B58" s="63">
        <v>8253.66</v>
      </c>
      <c r="C58" s="63">
        <v>18100</v>
      </c>
      <c r="D58" s="73">
        <v>0</v>
      </c>
      <c r="E58" s="73">
        <v>0</v>
      </c>
      <c r="F58" s="73">
        <v>0</v>
      </c>
    </row>
    <row r="59" spans="1:6">
      <c r="A59" s="109" t="s">
        <v>88</v>
      </c>
      <c r="B59" s="63">
        <v>0</v>
      </c>
      <c r="C59" s="63">
        <v>0</v>
      </c>
      <c r="D59" s="73">
        <v>0</v>
      </c>
      <c r="E59" s="73">
        <v>0</v>
      </c>
      <c r="F59" s="73">
        <v>0</v>
      </c>
    </row>
    <row r="60" spans="1:6">
      <c r="A60" s="109" t="s">
        <v>89</v>
      </c>
      <c r="B60" s="63">
        <v>8253.66</v>
      </c>
      <c r="C60" s="63">
        <v>18100</v>
      </c>
      <c r="D60" s="73">
        <v>0</v>
      </c>
      <c r="E60" s="73">
        <v>0</v>
      </c>
      <c r="F60" s="73">
        <v>0</v>
      </c>
    </row>
    <row r="61" spans="1:6" s="51" customFormat="1">
      <c r="A61" s="114" t="s">
        <v>90</v>
      </c>
      <c r="B61" s="72">
        <v>5076.6499999999996</v>
      </c>
      <c r="C61" s="72">
        <v>4550</v>
      </c>
      <c r="D61" s="73">
        <v>0</v>
      </c>
      <c r="E61" s="73">
        <v>0</v>
      </c>
      <c r="F61" s="73">
        <v>0</v>
      </c>
    </row>
    <row r="62" spans="1:6">
      <c r="A62" s="109" t="s">
        <v>91</v>
      </c>
      <c r="B62" s="63">
        <v>2636.65</v>
      </c>
      <c r="C62" s="63">
        <v>2650</v>
      </c>
      <c r="D62" s="73">
        <v>0</v>
      </c>
      <c r="E62" s="73">
        <v>0</v>
      </c>
      <c r="F62" s="73">
        <v>0</v>
      </c>
    </row>
    <row r="63" spans="1:6">
      <c r="A63" s="109" t="s">
        <v>92</v>
      </c>
      <c r="B63" s="63">
        <v>2636.65</v>
      </c>
      <c r="C63" s="63">
        <v>2650</v>
      </c>
      <c r="D63" s="73">
        <v>0</v>
      </c>
      <c r="E63" s="73">
        <v>0</v>
      </c>
      <c r="F63" s="73">
        <v>0</v>
      </c>
    </row>
    <row r="64" spans="1:6">
      <c r="A64" s="109" t="s">
        <v>93</v>
      </c>
      <c r="B64" s="63">
        <v>1465.55</v>
      </c>
      <c r="C64" s="63">
        <v>800</v>
      </c>
      <c r="D64" s="73">
        <v>0</v>
      </c>
      <c r="E64" s="73">
        <v>0</v>
      </c>
      <c r="F64" s="73">
        <v>0</v>
      </c>
    </row>
    <row r="65" spans="1:6">
      <c r="A65" s="109" t="s">
        <v>94</v>
      </c>
      <c r="B65" s="63">
        <v>1465.55</v>
      </c>
      <c r="C65" s="63">
        <v>800</v>
      </c>
      <c r="D65" s="73">
        <v>0</v>
      </c>
      <c r="E65" s="73">
        <v>0</v>
      </c>
      <c r="F65" s="73">
        <v>0</v>
      </c>
    </row>
    <row r="66" spans="1:6">
      <c r="A66" s="109" t="s">
        <v>95</v>
      </c>
      <c r="B66" s="63">
        <v>70</v>
      </c>
      <c r="C66" s="63">
        <v>100</v>
      </c>
      <c r="D66" s="73">
        <v>0</v>
      </c>
      <c r="E66" s="73">
        <v>0</v>
      </c>
      <c r="F66" s="73">
        <v>0</v>
      </c>
    </row>
    <row r="67" spans="1:6">
      <c r="A67" s="109" t="s">
        <v>96</v>
      </c>
      <c r="B67" s="63">
        <v>70</v>
      </c>
      <c r="C67" s="63">
        <v>100</v>
      </c>
      <c r="D67" s="73">
        <v>0</v>
      </c>
      <c r="E67" s="73">
        <v>0</v>
      </c>
      <c r="F67" s="73">
        <v>0</v>
      </c>
    </row>
    <row r="68" spans="1:6">
      <c r="A68" s="109" t="s">
        <v>97</v>
      </c>
      <c r="B68" s="63">
        <v>608.65</v>
      </c>
      <c r="C68" s="63">
        <v>200</v>
      </c>
      <c r="D68" s="73">
        <v>0</v>
      </c>
      <c r="E68" s="73">
        <v>0</v>
      </c>
      <c r="F68" s="73">
        <v>0</v>
      </c>
    </row>
    <row r="69" spans="1:6">
      <c r="A69" s="109" t="s">
        <v>144</v>
      </c>
      <c r="B69" s="63">
        <v>305.47000000000003</v>
      </c>
      <c r="C69" s="63">
        <v>0</v>
      </c>
      <c r="D69" s="73">
        <v>0</v>
      </c>
      <c r="E69" s="73">
        <v>0</v>
      </c>
      <c r="F69" s="73">
        <v>0</v>
      </c>
    </row>
    <row r="70" spans="1:6">
      <c r="A70" s="109" t="s">
        <v>98</v>
      </c>
      <c r="B70" s="63">
        <v>303.18</v>
      </c>
      <c r="C70" s="63">
        <v>200</v>
      </c>
      <c r="D70" s="73">
        <v>0</v>
      </c>
      <c r="E70" s="73">
        <v>0</v>
      </c>
      <c r="F70" s="73">
        <v>0</v>
      </c>
    </row>
    <row r="71" spans="1:6">
      <c r="A71" s="109" t="s">
        <v>99</v>
      </c>
      <c r="B71" s="63">
        <v>295.8</v>
      </c>
      <c r="C71" s="63">
        <v>800</v>
      </c>
      <c r="D71" s="73">
        <f>D72</f>
        <v>0</v>
      </c>
      <c r="E71" s="73">
        <f t="shared" ref="E71:F71" si="2">E72</f>
        <v>0</v>
      </c>
      <c r="F71" s="73">
        <f t="shared" si="2"/>
        <v>0</v>
      </c>
    </row>
    <row r="72" spans="1:6">
      <c r="A72" s="109" t="s">
        <v>100</v>
      </c>
      <c r="B72" s="63">
        <v>295.8</v>
      </c>
      <c r="C72" s="63">
        <v>800</v>
      </c>
      <c r="D72" s="73">
        <v>0</v>
      </c>
      <c r="E72" s="73">
        <v>0</v>
      </c>
      <c r="F72" s="73">
        <v>0</v>
      </c>
    </row>
    <row r="73" spans="1:6" s="16" customFormat="1">
      <c r="A73" s="113" t="s">
        <v>101</v>
      </c>
      <c r="B73" s="69">
        <v>726.52</v>
      </c>
      <c r="C73" s="69">
        <v>1100</v>
      </c>
      <c r="D73" s="64">
        <f>D74</f>
        <v>0</v>
      </c>
      <c r="E73" s="64">
        <f t="shared" ref="E73:F75" si="3">E74</f>
        <v>0</v>
      </c>
      <c r="F73" s="64">
        <f t="shared" si="3"/>
        <v>0</v>
      </c>
    </row>
    <row r="74" spans="1:6">
      <c r="A74" s="109" t="s">
        <v>102</v>
      </c>
      <c r="B74" s="63">
        <v>726.52</v>
      </c>
      <c r="C74" s="63">
        <v>1100</v>
      </c>
      <c r="D74" s="73">
        <f>D75</f>
        <v>0</v>
      </c>
      <c r="E74" s="73">
        <f t="shared" si="3"/>
        <v>0</v>
      </c>
      <c r="F74" s="73">
        <f t="shared" si="3"/>
        <v>0</v>
      </c>
    </row>
    <row r="75" spans="1:6">
      <c r="A75" s="109" t="s">
        <v>103</v>
      </c>
      <c r="B75" s="63">
        <v>726.52</v>
      </c>
      <c r="C75" s="63">
        <v>1100</v>
      </c>
      <c r="D75" s="73">
        <f>D76</f>
        <v>0</v>
      </c>
      <c r="E75" s="73">
        <f t="shared" si="3"/>
        <v>0</v>
      </c>
      <c r="F75" s="73">
        <f t="shared" si="3"/>
        <v>0</v>
      </c>
    </row>
    <row r="76" spans="1:6">
      <c r="A76" s="109" t="s">
        <v>104</v>
      </c>
      <c r="B76" s="63">
        <v>726.52</v>
      </c>
      <c r="C76" s="63">
        <v>1100</v>
      </c>
      <c r="D76" s="73">
        <v>0</v>
      </c>
      <c r="E76" s="73">
        <v>0</v>
      </c>
      <c r="F76" s="73">
        <v>0</v>
      </c>
    </row>
    <row r="77" spans="1:6">
      <c r="A77" s="109"/>
      <c r="B77" s="63"/>
      <c r="C77" s="63"/>
      <c r="D77" s="73"/>
      <c r="E77" s="73"/>
      <c r="F77" s="73"/>
    </row>
    <row r="78" spans="1:6" s="65" customFormat="1">
      <c r="A78" s="110" t="s">
        <v>168</v>
      </c>
      <c r="B78" s="71">
        <v>0</v>
      </c>
      <c r="C78" s="71">
        <v>0</v>
      </c>
      <c r="D78" s="71">
        <f>SUM(D79)</f>
        <v>66000</v>
      </c>
      <c r="E78" s="71">
        <f t="shared" ref="E78:F78" si="4">SUM(E79)</f>
        <v>66000</v>
      </c>
      <c r="F78" s="71">
        <f t="shared" si="4"/>
        <v>66000</v>
      </c>
    </row>
    <row r="79" spans="1:6" s="16" customFormat="1">
      <c r="A79" s="112" t="s">
        <v>173</v>
      </c>
      <c r="B79" s="60">
        <v>0</v>
      </c>
      <c r="C79" s="60">
        <v>0</v>
      </c>
      <c r="D79" s="60">
        <f>SUM(D80+D144)</f>
        <v>66000</v>
      </c>
      <c r="E79" s="60">
        <f t="shared" ref="E79:F79" si="5">SUM(E80+E144)</f>
        <v>66000</v>
      </c>
      <c r="F79" s="60">
        <f t="shared" si="5"/>
        <v>66000</v>
      </c>
    </row>
    <row r="80" spans="1:6" s="16" customFormat="1">
      <c r="A80" s="113" t="s">
        <v>40</v>
      </c>
      <c r="B80" s="69">
        <v>0</v>
      </c>
      <c r="C80" s="69">
        <v>0</v>
      </c>
      <c r="D80" s="64">
        <f>SUM(D81+D90+D105+D132)</f>
        <v>66000</v>
      </c>
      <c r="E80" s="64">
        <f t="shared" ref="E80:F80" si="6">SUM(E81+E90+E105+E132)</f>
        <v>66000</v>
      </c>
      <c r="F80" s="64">
        <f t="shared" si="6"/>
        <v>66000</v>
      </c>
    </row>
    <row r="81" spans="1:6">
      <c r="A81" s="109" t="s">
        <v>41</v>
      </c>
      <c r="B81" s="63">
        <v>0</v>
      </c>
      <c r="C81" s="63">
        <v>0</v>
      </c>
      <c r="D81" s="73">
        <f>SUM(D82+D87)</f>
        <v>4500</v>
      </c>
      <c r="E81" s="73">
        <v>4500</v>
      </c>
      <c r="F81" s="73">
        <v>4500</v>
      </c>
    </row>
    <row r="82" spans="1:6">
      <c r="A82" s="109" t="s">
        <v>42</v>
      </c>
      <c r="B82" s="63">
        <v>0</v>
      </c>
      <c r="C82" s="63">
        <v>0</v>
      </c>
      <c r="D82" s="73">
        <f>SUM(D83:D86)</f>
        <v>4300</v>
      </c>
      <c r="E82" s="73">
        <f t="shared" ref="E82:F82" si="7">SUM(E83:E86)</f>
        <v>4500</v>
      </c>
      <c r="F82" s="73">
        <f t="shared" si="7"/>
        <v>4500</v>
      </c>
    </row>
    <row r="83" spans="1:6">
      <c r="A83" s="109" t="s">
        <v>43</v>
      </c>
      <c r="B83" s="63">
        <v>0</v>
      </c>
      <c r="C83" s="63">
        <v>0</v>
      </c>
      <c r="D83" s="73">
        <v>2300</v>
      </c>
      <c r="E83" s="73">
        <v>2500</v>
      </c>
      <c r="F83" s="73">
        <v>2500</v>
      </c>
    </row>
    <row r="84" spans="1:6">
      <c r="A84" s="109" t="s">
        <v>151</v>
      </c>
      <c r="B84" s="63">
        <v>0</v>
      </c>
      <c r="C84" s="63">
        <v>0</v>
      </c>
      <c r="D84" s="73">
        <v>0</v>
      </c>
      <c r="E84" s="73">
        <v>0</v>
      </c>
      <c r="F84" s="73">
        <v>0</v>
      </c>
    </row>
    <row r="85" spans="1:6" ht="15.75" customHeight="1">
      <c r="A85" s="109" t="s">
        <v>44</v>
      </c>
      <c r="B85" s="63">
        <v>0</v>
      </c>
      <c r="C85" s="63">
        <v>0</v>
      </c>
      <c r="D85" s="73">
        <v>800</v>
      </c>
      <c r="E85" s="73">
        <v>800</v>
      </c>
      <c r="F85" s="73">
        <v>800</v>
      </c>
    </row>
    <row r="86" spans="1:6" ht="15" customHeight="1">
      <c r="A86" s="109" t="s">
        <v>45</v>
      </c>
      <c r="B86" s="63">
        <v>0</v>
      </c>
      <c r="C86" s="63">
        <v>0</v>
      </c>
      <c r="D86" s="73">
        <v>1200</v>
      </c>
      <c r="E86" s="73">
        <v>1200</v>
      </c>
      <c r="F86" s="73">
        <v>1200</v>
      </c>
    </row>
    <row r="87" spans="1:6">
      <c r="A87" s="109" t="s">
        <v>46</v>
      </c>
      <c r="B87" s="63">
        <v>0</v>
      </c>
      <c r="C87" s="63">
        <v>0</v>
      </c>
      <c r="D87" s="73">
        <f>SUM(D88:D89)</f>
        <v>200</v>
      </c>
      <c r="E87" s="73">
        <f t="shared" ref="E87:F87" si="8">SUM(E88:E89)</f>
        <v>200</v>
      </c>
      <c r="F87" s="73">
        <f t="shared" si="8"/>
        <v>200</v>
      </c>
    </row>
    <row r="88" spans="1:6">
      <c r="A88" s="109" t="s">
        <v>47</v>
      </c>
      <c r="B88" s="63">
        <v>0</v>
      </c>
      <c r="C88" s="63">
        <v>0</v>
      </c>
      <c r="D88" s="73">
        <v>200</v>
      </c>
      <c r="E88" s="73">
        <v>200</v>
      </c>
      <c r="F88" s="73">
        <v>200</v>
      </c>
    </row>
    <row r="89" spans="1:6">
      <c r="A89" s="109" t="s">
        <v>195</v>
      </c>
      <c r="B89" s="63">
        <v>0</v>
      </c>
      <c r="C89" s="63">
        <v>0</v>
      </c>
      <c r="D89" s="73">
        <v>0</v>
      </c>
      <c r="E89" s="73">
        <v>0</v>
      </c>
      <c r="F89" s="73">
        <v>0</v>
      </c>
    </row>
    <row r="90" spans="1:6">
      <c r="A90" s="109" t="s">
        <v>48</v>
      </c>
      <c r="B90" s="63">
        <v>0</v>
      </c>
      <c r="C90" s="63">
        <v>0</v>
      </c>
      <c r="D90" s="73">
        <f>SUM(D91+D97+D99+D101+D103)</f>
        <v>9700</v>
      </c>
      <c r="E90" s="73">
        <f t="shared" ref="E90:F90" si="9">SUM(E91+E97+E99+E101+E103)</f>
        <v>9700</v>
      </c>
      <c r="F90" s="73">
        <f t="shared" si="9"/>
        <v>9700</v>
      </c>
    </row>
    <row r="91" spans="1:6">
      <c r="A91" s="109" t="s">
        <v>49</v>
      </c>
      <c r="B91" s="63">
        <v>0</v>
      </c>
      <c r="C91" s="63">
        <v>0</v>
      </c>
      <c r="D91" s="73">
        <f>SUM(D92:D96)</f>
        <v>6400</v>
      </c>
      <c r="E91" s="73">
        <f t="shared" ref="E91:F91" si="10">SUM(E92:E96)</f>
        <v>6400</v>
      </c>
      <c r="F91" s="73">
        <f t="shared" si="10"/>
        <v>6400</v>
      </c>
    </row>
    <row r="92" spans="1:6">
      <c r="A92" s="109" t="s">
        <v>50</v>
      </c>
      <c r="B92" s="63">
        <v>0</v>
      </c>
      <c r="C92" s="63">
        <v>0</v>
      </c>
      <c r="D92" s="73">
        <v>2500</v>
      </c>
      <c r="E92" s="73">
        <v>2500</v>
      </c>
      <c r="F92" s="73">
        <v>2500</v>
      </c>
    </row>
    <row r="93" spans="1:6" ht="14.25" customHeight="1">
      <c r="A93" s="109" t="s">
        <v>51</v>
      </c>
      <c r="B93" s="63">
        <v>0</v>
      </c>
      <c r="C93" s="63">
        <v>0</v>
      </c>
      <c r="D93" s="73">
        <v>500</v>
      </c>
      <c r="E93" s="73">
        <v>500</v>
      </c>
      <c r="F93" s="73">
        <v>500</v>
      </c>
    </row>
    <row r="94" spans="1:6">
      <c r="A94" s="109" t="s">
        <v>52</v>
      </c>
      <c r="B94" s="63">
        <v>0</v>
      </c>
      <c r="C94" s="63">
        <v>0</v>
      </c>
      <c r="D94" s="73">
        <v>1500</v>
      </c>
      <c r="E94" s="73">
        <v>1500</v>
      </c>
      <c r="F94" s="73">
        <v>1500</v>
      </c>
    </row>
    <row r="95" spans="1:6">
      <c r="A95" s="109" t="s">
        <v>53</v>
      </c>
      <c r="B95" s="63">
        <v>0</v>
      </c>
      <c r="C95" s="63">
        <v>0</v>
      </c>
      <c r="D95" s="73">
        <v>1500</v>
      </c>
      <c r="E95" s="73">
        <v>1500</v>
      </c>
      <c r="F95" s="73">
        <v>1500</v>
      </c>
    </row>
    <row r="96" spans="1:6" ht="15.75" customHeight="1">
      <c r="A96" s="109" t="s">
        <v>54</v>
      </c>
      <c r="B96" s="63">
        <v>0</v>
      </c>
      <c r="C96" s="63">
        <v>0</v>
      </c>
      <c r="D96" s="73">
        <v>400</v>
      </c>
      <c r="E96" s="73">
        <v>400</v>
      </c>
      <c r="F96" s="73">
        <v>400</v>
      </c>
    </row>
    <row r="97" spans="1:6">
      <c r="A97" s="109" t="s">
        <v>57</v>
      </c>
      <c r="B97" s="63">
        <v>0</v>
      </c>
      <c r="C97" s="63">
        <v>0</v>
      </c>
      <c r="D97" s="73">
        <f>D98</f>
        <v>0</v>
      </c>
      <c r="E97" s="73">
        <f t="shared" ref="E97:F97" si="11">E98</f>
        <v>0</v>
      </c>
      <c r="F97" s="73">
        <f t="shared" si="11"/>
        <v>0</v>
      </c>
    </row>
    <row r="98" spans="1:6">
      <c r="A98" s="109" t="s">
        <v>121</v>
      </c>
      <c r="B98" s="63">
        <v>0</v>
      </c>
      <c r="C98" s="63">
        <v>0</v>
      </c>
      <c r="D98" s="73">
        <v>0</v>
      </c>
      <c r="E98" s="73">
        <v>0</v>
      </c>
      <c r="F98" s="73">
        <v>0</v>
      </c>
    </row>
    <row r="99" spans="1:6" ht="15.75" customHeight="1">
      <c r="A99" s="109" t="s">
        <v>58</v>
      </c>
      <c r="B99" s="63">
        <v>0</v>
      </c>
      <c r="C99" s="63">
        <v>0</v>
      </c>
      <c r="D99" s="73">
        <f>D100</f>
        <v>2500</v>
      </c>
      <c r="E99" s="73">
        <f t="shared" ref="E99:F99" si="12">E100</f>
        <v>2500</v>
      </c>
      <c r="F99" s="73">
        <f t="shared" si="12"/>
        <v>2500</v>
      </c>
    </row>
    <row r="100" spans="1:6" ht="16.5" customHeight="1">
      <c r="A100" s="109" t="s">
        <v>59</v>
      </c>
      <c r="B100" s="63">
        <v>0</v>
      </c>
      <c r="C100" s="63">
        <v>0</v>
      </c>
      <c r="D100" s="73">
        <v>2500</v>
      </c>
      <c r="E100" s="73">
        <v>2500</v>
      </c>
      <c r="F100" s="73">
        <v>2500</v>
      </c>
    </row>
    <row r="101" spans="1:6">
      <c r="A101" s="109" t="s">
        <v>60</v>
      </c>
      <c r="B101" s="63">
        <v>0</v>
      </c>
      <c r="C101" s="63">
        <v>0</v>
      </c>
      <c r="D101" s="73">
        <f>D102</f>
        <v>0</v>
      </c>
      <c r="E101" s="73">
        <f t="shared" ref="E101:F101" si="13">E102</f>
        <v>0</v>
      </c>
      <c r="F101" s="73">
        <f t="shared" si="13"/>
        <v>0</v>
      </c>
    </row>
    <row r="102" spans="1:6">
      <c r="A102" s="109" t="s">
        <v>61</v>
      </c>
      <c r="B102" s="63">
        <v>0</v>
      </c>
      <c r="C102" s="63">
        <v>0</v>
      </c>
      <c r="D102" s="73">
        <v>0</v>
      </c>
      <c r="E102" s="73">
        <v>0</v>
      </c>
      <c r="F102" s="73">
        <v>0</v>
      </c>
    </row>
    <row r="103" spans="1:6">
      <c r="A103" s="109" t="s">
        <v>62</v>
      </c>
      <c r="B103" s="63">
        <v>0</v>
      </c>
      <c r="C103" s="63">
        <v>0</v>
      </c>
      <c r="D103" s="73">
        <f>D104</f>
        <v>800</v>
      </c>
      <c r="E103" s="73">
        <f t="shared" ref="E103:F103" si="14">E104</f>
        <v>800</v>
      </c>
      <c r="F103" s="73">
        <f t="shared" si="14"/>
        <v>800</v>
      </c>
    </row>
    <row r="104" spans="1:6">
      <c r="A104" s="109" t="s">
        <v>63</v>
      </c>
      <c r="B104" s="63">
        <v>0</v>
      </c>
      <c r="C104" s="63">
        <v>0</v>
      </c>
      <c r="D104" s="73">
        <v>800</v>
      </c>
      <c r="E104" s="73">
        <v>800</v>
      </c>
      <c r="F104" s="73">
        <v>800</v>
      </c>
    </row>
    <row r="105" spans="1:6">
      <c r="A105" s="109" t="s">
        <v>64</v>
      </c>
      <c r="B105" s="63">
        <v>0</v>
      </c>
      <c r="C105" s="63">
        <v>0</v>
      </c>
      <c r="D105" s="73">
        <f>SUM(D106+D109+D112+D117+D119+D121+D126+D129)</f>
        <v>47760</v>
      </c>
      <c r="E105" s="73">
        <f t="shared" ref="E105:F105" si="15">SUM(E106+E109+E112+E117+E119+E121+E126+E129)</f>
        <v>47760</v>
      </c>
      <c r="F105" s="73">
        <f t="shared" si="15"/>
        <v>47760</v>
      </c>
    </row>
    <row r="106" spans="1:6">
      <c r="A106" s="109" t="s">
        <v>65</v>
      </c>
      <c r="B106" s="63">
        <v>0</v>
      </c>
      <c r="C106" s="63">
        <v>0</v>
      </c>
      <c r="D106" s="73">
        <f>SUM(D107:D108)</f>
        <v>5000</v>
      </c>
      <c r="E106" s="73">
        <f t="shared" ref="E106:F106" si="16">SUM(E107:E108)</f>
        <v>5000</v>
      </c>
      <c r="F106" s="73">
        <f t="shared" si="16"/>
        <v>5000</v>
      </c>
    </row>
    <row r="107" spans="1:6">
      <c r="A107" s="109" t="s">
        <v>66</v>
      </c>
      <c r="B107" s="63">
        <v>0</v>
      </c>
      <c r="C107" s="63">
        <v>0</v>
      </c>
      <c r="D107" s="73">
        <v>4600</v>
      </c>
      <c r="E107" s="73">
        <v>4600</v>
      </c>
      <c r="F107" s="73">
        <v>4600</v>
      </c>
    </row>
    <row r="108" spans="1:6">
      <c r="A108" s="109" t="s">
        <v>67</v>
      </c>
      <c r="B108" s="63">
        <v>0</v>
      </c>
      <c r="C108" s="63">
        <v>0</v>
      </c>
      <c r="D108" s="73">
        <v>400</v>
      </c>
      <c r="E108" s="73">
        <v>400</v>
      </c>
      <c r="F108" s="73">
        <v>400</v>
      </c>
    </row>
    <row r="109" spans="1:6">
      <c r="A109" s="109" t="s">
        <v>68</v>
      </c>
      <c r="B109" s="63">
        <v>0</v>
      </c>
      <c r="C109" s="63">
        <v>0</v>
      </c>
      <c r="D109" s="73">
        <f>SUM(D110:D111)</f>
        <v>0</v>
      </c>
      <c r="E109" s="73">
        <f t="shared" ref="E109:F109" si="17">SUM(E110:E111)</f>
        <v>0</v>
      </c>
      <c r="F109" s="73">
        <f t="shared" si="17"/>
        <v>0</v>
      </c>
    </row>
    <row r="110" spans="1:6">
      <c r="A110" s="109" t="s">
        <v>69</v>
      </c>
      <c r="B110" s="63">
        <v>0</v>
      </c>
      <c r="C110" s="63">
        <v>0</v>
      </c>
      <c r="D110" s="73">
        <v>0</v>
      </c>
      <c r="E110" s="73">
        <v>0</v>
      </c>
      <c r="F110" s="73">
        <v>0</v>
      </c>
    </row>
    <row r="111" spans="1:6">
      <c r="A111" s="109" t="s">
        <v>70</v>
      </c>
      <c r="B111" s="63">
        <v>0</v>
      </c>
      <c r="C111" s="63">
        <v>0</v>
      </c>
      <c r="D111" s="73">
        <v>0</v>
      </c>
      <c r="E111" s="73">
        <v>0</v>
      </c>
      <c r="F111" s="73">
        <v>0</v>
      </c>
    </row>
    <row r="112" spans="1:6">
      <c r="A112" s="109" t="s">
        <v>71</v>
      </c>
      <c r="B112" s="63">
        <v>0</v>
      </c>
      <c r="C112" s="63">
        <v>0</v>
      </c>
      <c r="D112" s="73">
        <f>SUM(D113:D116)</f>
        <v>18860</v>
      </c>
      <c r="E112" s="73">
        <f t="shared" ref="E112:F112" si="18">SUM(E113:E116)</f>
        <v>18860</v>
      </c>
      <c r="F112" s="73">
        <f t="shared" si="18"/>
        <v>18860</v>
      </c>
    </row>
    <row r="113" spans="1:6">
      <c r="A113" s="109" t="s">
        <v>72</v>
      </c>
      <c r="B113" s="63">
        <v>0</v>
      </c>
      <c r="C113" s="63">
        <v>0</v>
      </c>
      <c r="D113" s="73">
        <v>4400</v>
      </c>
      <c r="E113" s="73">
        <v>4400</v>
      </c>
      <c r="F113" s="73">
        <v>4400</v>
      </c>
    </row>
    <row r="114" spans="1:6">
      <c r="A114" s="109" t="s">
        <v>73</v>
      </c>
      <c r="B114" s="63">
        <v>0</v>
      </c>
      <c r="C114" s="63">
        <v>0</v>
      </c>
      <c r="D114" s="73">
        <v>5760</v>
      </c>
      <c r="E114" s="73">
        <v>5760</v>
      </c>
      <c r="F114" s="73">
        <v>5760</v>
      </c>
    </row>
    <row r="115" spans="1:6">
      <c r="A115" s="109" t="s">
        <v>74</v>
      </c>
      <c r="B115" s="63">
        <v>0</v>
      </c>
      <c r="C115" s="63">
        <v>0</v>
      </c>
      <c r="D115" s="73">
        <v>0</v>
      </c>
      <c r="E115" s="73">
        <v>0</v>
      </c>
      <c r="F115" s="73">
        <v>0</v>
      </c>
    </row>
    <row r="116" spans="1:6">
      <c r="A116" s="109" t="s">
        <v>75</v>
      </c>
      <c r="B116" s="63">
        <v>0</v>
      </c>
      <c r="C116" s="63">
        <v>0</v>
      </c>
      <c r="D116" s="73">
        <v>8700</v>
      </c>
      <c r="E116" s="73">
        <v>8700</v>
      </c>
      <c r="F116" s="73">
        <v>8700</v>
      </c>
    </row>
    <row r="117" spans="1:6">
      <c r="A117" s="109" t="s">
        <v>76</v>
      </c>
      <c r="B117" s="63">
        <v>0</v>
      </c>
      <c r="C117" s="63">
        <v>0</v>
      </c>
      <c r="D117" s="73">
        <f>D118</f>
        <v>500</v>
      </c>
      <c r="E117" s="73">
        <f t="shared" ref="E117:F117" si="19">E118</f>
        <v>500</v>
      </c>
      <c r="F117" s="73">
        <f t="shared" si="19"/>
        <v>500</v>
      </c>
    </row>
    <row r="118" spans="1:6">
      <c r="A118" s="109" t="s">
        <v>77</v>
      </c>
      <c r="B118" s="63">
        <v>0</v>
      </c>
      <c r="C118" s="63">
        <v>0</v>
      </c>
      <c r="D118" s="73">
        <v>500</v>
      </c>
      <c r="E118" s="73">
        <v>500</v>
      </c>
      <c r="F118" s="73">
        <v>500</v>
      </c>
    </row>
    <row r="119" spans="1:6">
      <c r="A119" s="109" t="s">
        <v>78</v>
      </c>
      <c r="B119" s="63">
        <v>0</v>
      </c>
      <c r="C119" s="63">
        <v>0</v>
      </c>
      <c r="D119" s="73">
        <f>D120</f>
        <v>3200</v>
      </c>
      <c r="E119" s="73">
        <f t="shared" ref="E119:F119" si="20">E120</f>
        <v>3200</v>
      </c>
      <c r="F119" s="73">
        <f t="shared" si="20"/>
        <v>3200</v>
      </c>
    </row>
    <row r="120" spans="1:6">
      <c r="A120" s="109" t="s">
        <v>79</v>
      </c>
      <c r="B120" s="63">
        <v>0</v>
      </c>
      <c r="C120" s="63">
        <v>0</v>
      </c>
      <c r="D120" s="73">
        <v>3200</v>
      </c>
      <c r="E120" s="73">
        <v>3200</v>
      </c>
      <c r="F120" s="73">
        <v>3200</v>
      </c>
    </row>
    <row r="121" spans="1:6">
      <c r="A121" s="109" t="s">
        <v>80</v>
      </c>
      <c r="B121" s="63">
        <v>0</v>
      </c>
      <c r="C121" s="63">
        <v>0</v>
      </c>
      <c r="D121" s="73">
        <f>SUM(D122:D125)</f>
        <v>700</v>
      </c>
      <c r="E121" s="73">
        <f t="shared" ref="E121:F121" si="21">SUM(E122:E125)</f>
        <v>700</v>
      </c>
      <c r="F121" s="73">
        <f t="shared" si="21"/>
        <v>700</v>
      </c>
    </row>
    <row r="122" spans="1:6">
      <c r="A122" s="109" t="s">
        <v>81</v>
      </c>
      <c r="B122" s="63">
        <v>0</v>
      </c>
      <c r="C122" s="63">
        <v>0</v>
      </c>
      <c r="D122" s="73">
        <v>0</v>
      </c>
      <c r="E122" s="73">
        <v>0</v>
      </c>
      <c r="F122" s="73">
        <v>0</v>
      </c>
    </row>
    <row r="123" spans="1:6">
      <c r="A123" s="109" t="s">
        <v>82</v>
      </c>
      <c r="B123" s="63">
        <v>0</v>
      </c>
      <c r="C123" s="63">
        <v>0</v>
      </c>
      <c r="D123" s="73">
        <v>0</v>
      </c>
      <c r="E123" s="73">
        <v>0</v>
      </c>
      <c r="F123" s="73">
        <v>0</v>
      </c>
    </row>
    <row r="124" spans="1:6">
      <c r="A124" s="109" t="s">
        <v>142</v>
      </c>
      <c r="B124" s="63">
        <v>0</v>
      </c>
      <c r="C124" s="63">
        <v>0</v>
      </c>
      <c r="D124" s="73">
        <v>500</v>
      </c>
      <c r="E124" s="73">
        <v>500</v>
      </c>
      <c r="F124" s="73">
        <v>500</v>
      </c>
    </row>
    <row r="125" spans="1:6">
      <c r="A125" s="109" t="s">
        <v>83</v>
      </c>
      <c r="B125" s="63">
        <v>0</v>
      </c>
      <c r="C125" s="63">
        <v>0</v>
      </c>
      <c r="D125" s="73">
        <v>200</v>
      </c>
      <c r="E125" s="73">
        <v>200</v>
      </c>
      <c r="F125" s="73">
        <v>200</v>
      </c>
    </row>
    <row r="126" spans="1:6">
      <c r="A126" s="109" t="s">
        <v>84</v>
      </c>
      <c r="B126" s="63">
        <v>0</v>
      </c>
      <c r="C126" s="63">
        <v>0</v>
      </c>
      <c r="D126" s="73">
        <f>SUM(D127:D128)</f>
        <v>3500</v>
      </c>
      <c r="E126" s="73">
        <f t="shared" ref="E126:F126" si="22">SUM(E127:E128)</f>
        <v>3500</v>
      </c>
      <c r="F126" s="73">
        <f t="shared" si="22"/>
        <v>3500</v>
      </c>
    </row>
    <row r="127" spans="1:6">
      <c r="A127" s="109" t="s">
        <v>85</v>
      </c>
      <c r="B127" s="63">
        <v>0</v>
      </c>
      <c r="C127" s="63">
        <v>0</v>
      </c>
      <c r="D127" s="73">
        <v>3500</v>
      </c>
      <c r="E127" s="73">
        <v>3500</v>
      </c>
      <c r="F127" s="73">
        <v>3500</v>
      </c>
    </row>
    <row r="128" spans="1:6">
      <c r="A128" s="109" t="s">
        <v>86</v>
      </c>
      <c r="B128" s="63">
        <v>0</v>
      </c>
      <c r="C128" s="63">
        <v>0</v>
      </c>
      <c r="D128" s="73">
        <v>0</v>
      </c>
      <c r="E128" s="73">
        <v>0</v>
      </c>
      <c r="F128" s="73">
        <v>0</v>
      </c>
    </row>
    <row r="129" spans="1:6">
      <c r="A129" s="109" t="s">
        <v>87</v>
      </c>
      <c r="B129" s="63">
        <v>0</v>
      </c>
      <c r="C129" s="63">
        <v>0</v>
      </c>
      <c r="D129" s="73">
        <f>SUM(D130:D131)</f>
        <v>16000</v>
      </c>
      <c r="E129" s="73">
        <f t="shared" ref="E129:F129" si="23">SUM(E130:E131)</f>
        <v>16000</v>
      </c>
      <c r="F129" s="73">
        <f t="shared" si="23"/>
        <v>16000</v>
      </c>
    </row>
    <row r="130" spans="1:6">
      <c r="A130" s="109" t="s">
        <v>88</v>
      </c>
      <c r="B130" s="63">
        <v>0</v>
      </c>
      <c r="C130" s="63">
        <v>0</v>
      </c>
      <c r="D130" s="73">
        <v>0</v>
      </c>
      <c r="E130" s="73">
        <v>0</v>
      </c>
      <c r="F130" s="73">
        <v>0</v>
      </c>
    </row>
    <row r="131" spans="1:6">
      <c r="A131" s="109" t="s">
        <v>89</v>
      </c>
      <c r="B131" s="63">
        <v>0</v>
      </c>
      <c r="C131" s="63">
        <v>0</v>
      </c>
      <c r="D131" s="73">
        <v>16000</v>
      </c>
      <c r="E131" s="73">
        <v>16000</v>
      </c>
      <c r="F131" s="73">
        <v>16000</v>
      </c>
    </row>
    <row r="132" spans="1:6" s="51" customFormat="1">
      <c r="A132" s="114" t="s">
        <v>90</v>
      </c>
      <c r="B132" s="63">
        <v>0</v>
      </c>
      <c r="C132" s="63">
        <v>0</v>
      </c>
      <c r="D132" s="70">
        <f>SUM(D133+D135+D137+D139+D142)</f>
        <v>4040</v>
      </c>
      <c r="E132" s="70">
        <f t="shared" ref="E132:F132" si="24">SUM(E133+E135+E137+E139+E142)</f>
        <v>4040</v>
      </c>
      <c r="F132" s="70">
        <f t="shared" si="24"/>
        <v>4040</v>
      </c>
    </row>
    <row r="133" spans="1:6">
      <c r="A133" s="109" t="s">
        <v>91</v>
      </c>
      <c r="B133" s="63">
        <v>0</v>
      </c>
      <c r="C133" s="63">
        <v>0</v>
      </c>
      <c r="D133" s="73">
        <f>D134</f>
        <v>2640</v>
      </c>
      <c r="E133" s="73">
        <f t="shared" ref="E133:F133" si="25">E134</f>
        <v>2640</v>
      </c>
      <c r="F133" s="73">
        <f t="shared" si="25"/>
        <v>2640</v>
      </c>
    </row>
    <row r="134" spans="1:6">
      <c r="A134" s="109" t="s">
        <v>92</v>
      </c>
      <c r="B134" s="63">
        <v>0</v>
      </c>
      <c r="C134" s="63">
        <v>0</v>
      </c>
      <c r="D134" s="73">
        <v>2640</v>
      </c>
      <c r="E134" s="73">
        <v>2640</v>
      </c>
      <c r="F134" s="73">
        <v>2640</v>
      </c>
    </row>
    <row r="135" spans="1:6">
      <c r="A135" s="109" t="s">
        <v>93</v>
      </c>
      <c r="B135" s="63">
        <v>0</v>
      </c>
      <c r="C135" s="63">
        <v>0</v>
      </c>
      <c r="D135" s="73">
        <f>D136</f>
        <v>800</v>
      </c>
      <c r="E135" s="73">
        <f t="shared" ref="E135:F135" si="26">E136</f>
        <v>800</v>
      </c>
      <c r="F135" s="73">
        <f t="shared" si="26"/>
        <v>800</v>
      </c>
    </row>
    <row r="136" spans="1:6">
      <c r="A136" s="109" t="s">
        <v>94</v>
      </c>
      <c r="B136" s="63">
        <v>0</v>
      </c>
      <c r="C136" s="63">
        <v>0</v>
      </c>
      <c r="D136" s="73">
        <v>800</v>
      </c>
      <c r="E136" s="73">
        <v>800</v>
      </c>
      <c r="F136" s="73">
        <v>800</v>
      </c>
    </row>
    <row r="137" spans="1:6">
      <c r="A137" s="109" t="s">
        <v>95</v>
      </c>
      <c r="B137" s="63">
        <v>0</v>
      </c>
      <c r="C137" s="63">
        <v>0</v>
      </c>
      <c r="D137" s="73">
        <v>200</v>
      </c>
      <c r="E137" s="73">
        <f t="shared" ref="E137:F137" si="27">SUM(E138)</f>
        <v>200</v>
      </c>
      <c r="F137" s="73">
        <f t="shared" si="27"/>
        <v>200</v>
      </c>
    </row>
    <row r="138" spans="1:6">
      <c r="A138" s="109" t="s">
        <v>96</v>
      </c>
      <c r="B138" s="63">
        <v>0</v>
      </c>
      <c r="C138" s="63">
        <v>0</v>
      </c>
      <c r="D138" s="73">
        <v>200</v>
      </c>
      <c r="E138" s="73">
        <v>200</v>
      </c>
      <c r="F138" s="73">
        <v>200</v>
      </c>
    </row>
    <row r="139" spans="1:6">
      <c r="A139" s="109" t="s">
        <v>97</v>
      </c>
      <c r="B139" s="63">
        <v>0</v>
      </c>
      <c r="C139" s="63">
        <v>0</v>
      </c>
      <c r="D139" s="73">
        <v>400</v>
      </c>
      <c r="E139" s="73">
        <v>400</v>
      </c>
      <c r="F139" s="73">
        <v>400</v>
      </c>
    </row>
    <row r="140" spans="1:6">
      <c r="A140" s="109" t="s">
        <v>144</v>
      </c>
      <c r="B140" s="63">
        <v>0</v>
      </c>
      <c r="C140" s="63">
        <v>0</v>
      </c>
      <c r="D140" s="73">
        <f>D141</f>
        <v>200</v>
      </c>
      <c r="E140" s="73">
        <f t="shared" ref="E140:F140" si="28">E141</f>
        <v>200</v>
      </c>
      <c r="F140" s="73">
        <f t="shared" si="28"/>
        <v>200</v>
      </c>
    </row>
    <row r="141" spans="1:6">
      <c r="A141" s="109" t="s">
        <v>98</v>
      </c>
      <c r="B141" s="63">
        <v>0</v>
      </c>
      <c r="C141" s="63">
        <v>0</v>
      </c>
      <c r="D141" s="73">
        <v>200</v>
      </c>
      <c r="E141" s="73">
        <v>200</v>
      </c>
      <c r="F141" s="73">
        <v>200</v>
      </c>
    </row>
    <row r="142" spans="1:6">
      <c r="A142" s="109" t="s">
        <v>99</v>
      </c>
      <c r="B142" s="63">
        <v>0</v>
      </c>
      <c r="C142" s="63">
        <v>0</v>
      </c>
      <c r="D142" s="73">
        <f>D143</f>
        <v>0</v>
      </c>
      <c r="E142" s="73">
        <f t="shared" ref="E142:F142" si="29">E143</f>
        <v>0</v>
      </c>
      <c r="F142" s="73">
        <f t="shared" si="29"/>
        <v>0</v>
      </c>
    </row>
    <row r="143" spans="1:6">
      <c r="A143" s="109" t="s">
        <v>100</v>
      </c>
      <c r="B143" s="63">
        <v>0</v>
      </c>
      <c r="C143" s="63">
        <v>0</v>
      </c>
      <c r="D143" s="73">
        <v>0</v>
      </c>
      <c r="E143" s="73">
        <v>0</v>
      </c>
      <c r="F143" s="73">
        <v>0</v>
      </c>
    </row>
    <row r="144" spans="1:6" s="16" customFormat="1">
      <c r="A144" s="113" t="s">
        <v>101</v>
      </c>
      <c r="B144" s="69">
        <v>0</v>
      </c>
      <c r="C144" s="69">
        <v>0</v>
      </c>
      <c r="D144" s="64">
        <f>D145</f>
        <v>0</v>
      </c>
      <c r="E144" s="64">
        <f t="shared" ref="E144:F146" si="30">E145</f>
        <v>0</v>
      </c>
      <c r="F144" s="64">
        <f t="shared" si="30"/>
        <v>0</v>
      </c>
    </row>
    <row r="145" spans="1:6">
      <c r="A145" s="109" t="s">
        <v>102</v>
      </c>
      <c r="B145" s="63">
        <v>0</v>
      </c>
      <c r="C145" s="63">
        <v>0</v>
      </c>
      <c r="D145" s="73">
        <f>D146</f>
        <v>0</v>
      </c>
      <c r="E145" s="73">
        <f t="shared" si="30"/>
        <v>0</v>
      </c>
      <c r="F145" s="73">
        <f t="shared" si="30"/>
        <v>0</v>
      </c>
    </row>
    <row r="146" spans="1:6">
      <c r="A146" s="109" t="s">
        <v>103</v>
      </c>
      <c r="B146" s="63">
        <v>0</v>
      </c>
      <c r="C146" s="63">
        <v>0</v>
      </c>
      <c r="D146" s="73">
        <f>D147</f>
        <v>0</v>
      </c>
      <c r="E146" s="73">
        <f t="shared" si="30"/>
        <v>0</v>
      </c>
      <c r="F146" s="73">
        <f t="shared" si="30"/>
        <v>0</v>
      </c>
    </row>
    <row r="147" spans="1:6">
      <c r="A147" s="109" t="s">
        <v>104</v>
      </c>
      <c r="B147" s="63">
        <v>0</v>
      </c>
      <c r="C147" s="63">
        <v>0</v>
      </c>
      <c r="D147" s="73">
        <v>0</v>
      </c>
      <c r="E147" s="73">
        <v>0</v>
      </c>
      <c r="F147" s="73">
        <v>0</v>
      </c>
    </row>
    <row r="148" spans="1:6">
      <c r="A148" s="110" t="s">
        <v>169</v>
      </c>
      <c r="B148" s="71">
        <v>0</v>
      </c>
      <c r="C148" s="71">
        <v>0</v>
      </c>
      <c r="D148" s="71">
        <f>D149</f>
        <v>30000</v>
      </c>
      <c r="E148" s="71">
        <f t="shared" ref="E148:F149" si="31">E149</f>
        <v>30000</v>
      </c>
      <c r="F148" s="71">
        <f t="shared" si="31"/>
        <v>30000</v>
      </c>
    </row>
    <row r="149" spans="1:6">
      <c r="A149" s="112" t="s">
        <v>173</v>
      </c>
      <c r="B149" s="60">
        <v>0</v>
      </c>
      <c r="C149" s="60">
        <v>0</v>
      </c>
      <c r="D149" s="60">
        <f>D150</f>
        <v>30000</v>
      </c>
      <c r="E149" s="60">
        <f t="shared" si="31"/>
        <v>30000</v>
      </c>
      <c r="F149" s="60">
        <f t="shared" si="31"/>
        <v>30000</v>
      </c>
    </row>
    <row r="150" spans="1:6" ht="17.25" customHeight="1">
      <c r="A150" s="113" t="s">
        <v>40</v>
      </c>
      <c r="B150" s="69">
        <v>0</v>
      </c>
      <c r="C150" s="69">
        <v>0</v>
      </c>
      <c r="D150" s="64">
        <v>30000</v>
      </c>
      <c r="E150" s="64">
        <v>30000</v>
      </c>
      <c r="F150" s="64">
        <v>30000</v>
      </c>
    </row>
    <row r="151" spans="1:6" s="16" customFormat="1">
      <c r="A151" s="109" t="s">
        <v>48</v>
      </c>
      <c r="B151" s="63">
        <v>0</v>
      </c>
      <c r="C151" s="63">
        <v>0</v>
      </c>
      <c r="D151" s="73">
        <v>0</v>
      </c>
      <c r="E151" s="73">
        <v>0</v>
      </c>
      <c r="F151" s="73">
        <v>0</v>
      </c>
    </row>
    <row r="152" spans="1:6" s="16" customFormat="1">
      <c r="A152" s="109" t="s">
        <v>57</v>
      </c>
      <c r="B152" s="63">
        <v>0</v>
      </c>
      <c r="C152" s="63">
        <v>0</v>
      </c>
      <c r="D152" s="73">
        <f>D153</f>
        <v>0</v>
      </c>
      <c r="E152" s="73">
        <f t="shared" ref="E152:F152" si="32">E153</f>
        <v>0</v>
      </c>
      <c r="F152" s="73">
        <f t="shared" si="32"/>
        <v>0</v>
      </c>
    </row>
    <row r="153" spans="1:6">
      <c r="A153" s="109" t="s">
        <v>121</v>
      </c>
      <c r="B153" s="63">
        <v>0</v>
      </c>
      <c r="C153" s="63">
        <v>0</v>
      </c>
      <c r="D153" s="73">
        <v>0</v>
      </c>
      <c r="E153" s="73">
        <v>0</v>
      </c>
      <c r="F153" s="73">
        <v>0</v>
      </c>
    </row>
    <row r="154" spans="1:6">
      <c r="A154" s="109" t="s">
        <v>64</v>
      </c>
      <c r="B154" s="63">
        <v>0</v>
      </c>
      <c r="C154" s="63">
        <v>0</v>
      </c>
      <c r="D154" s="73">
        <v>0</v>
      </c>
      <c r="E154" s="73">
        <v>0</v>
      </c>
      <c r="F154" s="73">
        <v>0</v>
      </c>
    </row>
    <row r="155" spans="1:6">
      <c r="A155" s="109" t="s">
        <v>68</v>
      </c>
      <c r="B155" s="63">
        <v>0</v>
      </c>
      <c r="C155" s="63">
        <v>0</v>
      </c>
      <c r="D155" s="73">
        <v>0</v>
      </c>
      <c r="E155" s="73">
        <v>0</v>
      </c>
      <c r="F155" s="73">
        <v>0</v>
      </c>
    </row>
    <row r="156" spans="1:6">
      <c r="A156" s="109" t="s">
        <v>69</v>
      </c>
      <c r="B156" s="63">
        <v>0</v>
      </c>
      <c r="C156" s="63">
        <v>0</v>
      </c>
      <c r="D156" s="73">
        <v>0</v>
      </c>
      <c r="E156" s="73">
        <v>0</v>
      </c>
      <c r="F156" s="73">
        <v>0</v>
      </c>
    </row>
    <row r="157" spans="1:6">
      <c r="A157" s="109" t="s">
        <v>70</v>
      </c>
      <c r="B157" s="63">
        <v>0</v>
      </c>
      <c r="C157" s="63">
        <v>0</v>
      </c>
      <c r="D157" s="73">
        <v>30000</v>
      </c>
      <c r="E157" s="73">
        <v>30000</v>
      </c>
      <c r="F157" s="73">
        <v>30000</v>
      </c>
    </row>
    <row r="158" spans="1:6">
      <c r="A158" s="109"/>
      <c r="B158" s="63"/>
      <c r="C158" s="63"/>
      <c r="D158" s="73"/>
      <c r="E158" s="73"/>
      <c r="F158" s="73"/>
    </row>
    <row r="159" spans="1:6" ht="17.25" customHeight="1">
      <c r="A159" s="115" t="s">
        <v>196</v>
      </c>
      <c r="B159" s="86">
        <v>1402315.61</v>
      </c>
      <c r="C159" s="86">
        <v>1741000</v>
      </c>
      <c r="D159" s="86">
        <f>SUM(D160+D183)</f>
        <v>1705000</v>
      </c>
      <c r="E159" s="86">
        <f t="shared" ref="E159:F159" si="33">SUM(E160+E183)</f>
        <v>1705000</v>
      </c>
      <c r="F159" s="86">
        <f t="shared" si="33"/>
        <v>1705000</v>
      </c>
    </row>
    <row r="160" spans="1:6" ht="17.25" customHeight="1">
      <c r="A160" s="110" t="s">
        <v>193</v>
      </c>
      <c r="B160" s="71">
        <v>1402315.61</v>
      </c>
      <c r="C160" s="71">
        <v>1741000</v>
      </c>
      <c r="D160" s="71">
        <v>0</v>
      </c>
      <c r="E160" s="71">
        <v>0</v>
      </c>
      <c r="F160" s="71">
        <v>0</v>
      </c>
    </row>
    <row r="161" spans="1:6">
      <c r="A161" s="112" t="s">
        <v>173</v>
      </c>
      <c r="B161" s="60">
        <v>1402315.61</v>
      </c>
      <c r="C161" s="60">
        <v>1741000</v>
      </c>
      <c r="D161" s="60">
        <v>0</v>
      </c>
      <c r="E161" s="60">
        <v>0</v>
      </c>
      <c r="F161" s="60">
        <v>0</v>
      </c>
    </row>
    <row r="162" spans="1:6">
      <c r="A162" s="113" t="s">
        <v>33</v>
      </c>
      <c r="B162" s="69">
        <v>1381278.64</v>
      </c>
      <c r="C162" s="69">
        <v>1709000</v>
      </c>
      <c r="D162" s="64">
        <v>0</v>
      </c>
      <c r="E162" s="64">
        <v>0</v>
      </c>
      <c r="F162" s="64">
        <v>0</v>
      </c>
    </row>
    <row r="163" spans="1:6">
      <c r="A163" s="109" t="s">
        <v>105</v>
      </c>
      <c r="B163" s="63">
        <v>1144387.55</v>
      </c>
      <c r="C163" s="63">
        <v>1400000</v>
      </c>
      <c r="D163" s="73">
        <v>0</v>
      </c>
      <c r="E163" s="73">
        <v>0</v>
      </c>
      <c r="F163" s="73">
        <v>0</v>
      </c>
    </row>
    <row r="164" spans="1:6">
      <c r="A164" s="109" t="s">
        <v>106</v>
      </c>
      <c r="B164" s="63">
        <v>1144387.55</v>
      </c>
      <c r="C164" s="63">
        <v>1400000</v>
      </c>
      <c r="D164" s="73">
        <v>0</v>
      </c>
      <c r="E164" s="73">
        <v>0</v>
      </c>
      <c r="F164" s="73">
        <v>0</v>
      </c>
    </row>
    <row r="165" spans="1:6">
      <c r="A165" s="109" t="s">
        <v>107</v>
      </c>
      <c r="B165" s="63">
        <v>1144387.55</v>
      </c>
      <c r="C165" s="63">
        <v>1400000</v>
      </c>
      <c r="D165" s="73">
        <v>0</v>
      </c>
      <c r="E165" s="73">
        <v>0</v>
      </c>
      <c r="F165" s="73">
        <v>0</v>
      </c>
    </row>
    <row r="166" spans="1:6">
      <c r="A166" s="109" t="s">
        <v>108</v>
      </c>
      <c r="B166" s="63">
        <v>48066.93</v>
      </c>
      <c r="C166" s="63">
        <v>79000</v>
      </c>
      <c r="D166" s="73">
        <v>0</v>
      </c>
      <c r="E166" s="73">
        <v>0</v>
      </c>
      <c r="F166" s="73">
        <v>0</v>
      </c>
    </row>
    <row r="167" spans="1:6" s="16" customFormat="1">
      <c r="A167" s="109" t="s">
        <v>109</v>
      </c>
      <c r="B167" s="63">
        <v>48066.93</v>
      </c>
      <c r="C167" s="63">
        <v>79000</v>
      </c>
      <c r="D167" s="73">
        <v>0</v>
      </c>
      <c r="E167" s="73">
        <v>0</v>
      </c>
      <c r="F167" s="73">
        <v>0</v>
      </c>
    </row>
    <row r="168" spans="1:6">
      <c r="A168" s="109" t="s">
        <v>110</v>
      </c>
      <c r="B168" s="63">
        <v>27339.01</v>
      </c>
      <c r="C168" s="63">
        <v>27000</v>
      </c>
      <c r="D168" s="73">
        <v>0</v>
      </c>
      <c r="E168" s="73">
        <v>0</v>
      </c>
      <c r="F168" s="73">
        <v>0</v>
      </c>
    </row>
    <row r="169" spans="1:6">
      <c r="A169" s="109" t="s">
        <v>111</v>
      </c>
      <c r="B169" s="63">
        <v>3520.72</v>
      </c>
      <c r="C169" s="63">
        <v>14000</v>
      </c>
      <c r="D169" s="73">
        <v>0</v>
      </c>
      <c r="E169" s="73">
        <v>0</v>
      </c>
      <c r="F169" s="73">
        <v>0</v>
      </c>
    </row>
    <row r="170" spans="1:6">
      <c r="A170" s="109" t="s">
        <v>112</v>
      </c>
      <c r="B170" s="63">
        <v>2207.1999999999998</v>
      </c>
      <c r="C170" s="63">
        <v>10000</v>
      </c>
      <c r="D170" s="73">
        <v>0</v>
      </c>
      <c r="E170" s="73">
        <v>0</v>
      </c>
      <c r="F170" s="73">
        <v>0</v>
      </c>
    </row>
    <row r="171" spans="1:6">
      <c r="A171" s="109" t="s">
        <v>113</v>
      </c>
      <c r="B171" s="63">
        <v>15000</v>
      </c>
      <c r="C171" s="63">
        <v>25000</v>
      </c>
      <c r="D171" s="73">
        <v>0</v>
      </c>
      <c r="E171" s="73">
        <v>0</v>
      </c>
      <c r="F171" s="73">
        <v>0</v>
      </c>
    </row>
    <row r="172" spans="1:6">
      <c r="A172" s="109" t="s">
        <v>149</v>
      </c>
      <c r="B172" s="63">
        <v>0</v>
      </c>
      <c r="C172" s="63">
        <v>3000</v>
      </c>
      <c r="D172" s="73">
        <v>0</v>
      </c>
      <c r="E172" s="73">
        <v>0</v>
      </c>
      <c r="F172" s="73">
        <v>0</v>
      </c>
    </row>
    <row r="173" spans="1:6" ht="16.5" customHeight="1">
      <c r="A173" s="109" t="s">
        <v>114</v>
      </c>
      <c r="B173" s="63">
        <v>188824.16</v>
      </c>
      <c r="C173" s="63">
        <v>230000</v>
      </c>
      <c r="D173" s="73">
        <v>0</v>
      </c>
      <c r="E173" s="73">
        <v>0</v>
      </c>
      <c r="F173" s="73">
        <v>0</v>
      </c>
    </row>
    <row r="174" spans="1:6">
      <c r="A174" s="109" t="s">
        <v>115</v>
      </c>
      <c r="B174" s="63">
        <v>188824.16</v>
      </c>
      <c r="C174" s="63">
        <v>230000</v>
      </c>
      <c r="D174" s="73">
        <v>0</v>
      </c>
      <c r="E174" s="73">
        <v>0</v>
      </c>
      <c r="F174" s="73">
        <v>0</v>
      </c>
    </row>
    <row r="175" spans="1:6" s="65" customFormat="1">
      <c r="A175" s="109" t="s">
        <v>116</v>
      </c>
      <c r="B175" s="63">
        <v>188824.16</v>
      </c>
      <c r="C175" s="63">
        <v>230000</v>
      </c>
      <c r="D175" s="73">
        <v>0</v>
      </c>
      <c r="E175" s="73">
        <v>0</v>
      </c>
      <c r="F175" s="73">
        <v>0</v>
      </c>
    </row>
    <row r="176" spans="1:6" s="65" customFormat="1">
      <c r="A176" s="113" t="s">
        <v>40</v>
      </c>
      <c r="B176" s="69">
        <v>21036.97</v>
      </c>
      <c r="C176" s="69">
        <v>32000</v>
      </c>
      <c r="D176" s="64">
        <v>0</v>
      </c>
      <c r="E176" s="64">
        <v>0</v>
      </c>
      <c r="F176" s="64">
        <v>0</v>
      </c>
    </row>
    <row r="177" spans="1:6" s="65" customFormat="1">
      <c r="A177" s="109" t="s">
        <v>41</v>
      </c>
      <c r="B177" s="63">
        <v>19872.97</v>
      </c>
      <c r="C177" s="63">
        <v>25000</v>
      </c>
      <c r="D177" s="73">
        <v>0</v>
      </c>
      <c r="E177" s="73">
        <v>0</v>
      </c>
      <c r="F177" s="73">
        <v>0</v>
      </c>
    </row>
    <row r="178" spans="1:6" s="16" customFormat="1">
      <c r="A178" s="109" t="s">
        <v>117</v>
      </c>
      <c r="B178" s="63">
        <v>19872.97</v>
      </c>
      <c r="C178" s="63">
        <v>25000</v>
      </c>
      <c r="D178" s="73">
        <v>0</v>
      </c>
      <c r="E178" s="73">
        <v>0</v>
      </c>
      <c r="F178" s="73">
        <v>0</v>
      </c>
    </row>
    <row r="179" spans="1:6" s="16" customFormat="1">
      <c r="A179" s="109" t="s">
        <v>118</v>
      </c>
      <c r="B179" s="63">
        <v>19872.97</v>
      </c>
      <c r="C179" s="63">
        <v>25000</v>
      </c>
      <c r="D179" s="73">
        <v>0</v>
      </c>
      <c r="E179" s="73">
        <v>0</v>
      </c>
      <c r="F179" s="73">
        <v>0</v>
      </c>
    </row>
    <row r="180" spans="1:6">
      <c r="A180" s="109" t="s">
        <v>90</v>
      </c>
      <c r="B180" s="63">
        <v>1164</v>
      </c>
      <c r="C180" s="63">
        <v>7000</v>
      </c>
      <c r="D180" s="73">
        <v>0</v>
      </c>
      <c r="E180" s="73">
        <v>0</v>
      </c>
      <c r="F180" s="73">
        <v>0</v>
      </c>
    </row>
    <row r="181" spans="1:6">
      <c r="A181" s="109" t="s">
        <v>97</v>
      </c>
      <c r="B181" s="63">
        <v>1164</v>
      </c>
      <c r="C181" s="63">
        <v>7000</v>
      </c>
      <c r="D181" s="73">
        <v>0</v>
      </c>
      <c r="E181" s="73">
        <v>0</v>
      </c>
      <c r="F181" s="73">
        <v>0</v>
      </c>
    </row>
    <row r="182" spans="1:6" ht="13.5" customHeight="1">
      <c r="A182" s="109" t="s">
        <v>119</v>
      </c>
      <c r="B182" s="63">
        <v>1164</v>
      </c>
      <c r="C182" s="63">
        <v>7000</v>
      </c>
      <c r="D182" s="73">
        <v>0</v>
      </c>
      <c r="E182" s="73">
        <v>0</v>
      </c>
      <c r="F182" s="73">
        <v>0</v>
      </c>
    </row>
    <row r="183" spans="1:6" ht="18" customHeight="1">
      <c r="A183" s="116" t="s">
        <v>170</v>
      </c>
      <c r="B183" s="83">
        <v>0</v>
      </c>
      <c r="C183" s="83">
        <v>0</v>
      </c>
      <c r="D183" s="83">
        <f>D184</f>
        <v>1705000</v>
      </c>
      <c r="E183" s="83">
        <f t="shared" ref="E183:F183" si="34">E184</f>
        <v>1705000</v>
      </c>
      <c r="F183" s="83">
        <f t="shared" si="34"/>
        <v>1705000</v>
      </c>
    </row>
    <row r="184" spans="1:6">
      <c r="A184" s="113" t="s">
        <v>173</v>
      </c>
      <c r="B184" s="69">
        <v>0</v>
      </c>
      <c r="C184" s="69">
        <v>0</v>
      </c>
      <c r="D184" s="64">
        <f>SUM(D185+D199)</f>
        <v>1705000</v>
      </c>
      <c r="E184" s="64">
        <f t="shared" ref="E184:F184" si="35">SUM(E185+E199)</f>
        <v>1705000</v>
      </c>
      <c r="F184" s="64">
        <f t="shared" si="35"/>
        <v>1705000</v>
      </c>
    </row>
    <row r="185" spans="1:6">
      <c r="A185" s="113" t="s">
        <v>33</v>
      </c>
      <c r="B185" s="69">
        <v>0</v>
      </c>
      <c r="C185" s="69">
        <v>0</v>
      </c>
      <c r="D185" s="64">
        <f>SUM(D186+D189+D196)</f>
        <v>1673000</v>
      </c>
      <c r="E185" s="64">
        <f t="shared" ref="E185:F185" si="36">SUM(E186+E189+E196)</f>
        <v>1673000</v>
      </c>
      <c r="F185" s="64">
        <f t="shared" si="36"/>
        <v>1673000</v>
      </c>
    </row>
    <row r="186" spans="1:6">
      <c r="A186" s="109" t="s">
        <v>105</v>
      </c>
      <c r="B186" s="63">
        <v>0</v>
      </c>
      <c r="C186" s="63">
        <v>0</v>
      </c>
      <c r="D186" s="73">
        <v>1400000</v>
      </c>
      <c r="E186" s="73">
        <v>1400000</v>
      </c>
      <c r="F186" s="73">
        <v>1400000</v>
      </c>
    </row>
    <row r="187" spans="1:6">
      <c r="A187" s="109" t="s">
        <v>106</v>
      </c>
      <c r="B187" s="63">
        <v>0</v>
      </c>
      <c r="C187" s="63">
        <v>0</v>
      </c>
      <c r="D187" s="73">
        <v>1400000</v>
      </c>
      <c r="E187" s="73">
        <v>1400000</v>
      </c>
      <c r="F187" s="73">
        <v>1400000</v>
      </c>
    </row>
    <row r="188" spans="1:6">
      <c r="A188" s="109" t="s">
        <v>107</v>
      </c>
      <c r="B188" s="63">
        <v>0</v>
      </c>
      <c r="C188" s="63">
        <v>0</v>
      </c>
      <c r="D188" s="73">
        <v>1400000</v>
      </c>
      <c r="E188" s="73">
        <v>1400000</v>
      </c>
      <c r="F188" s="73">
        <v>1400000</v>
      </c>
    </row>
    <row r="189" spans="1:6">
      <c r="A189" s="109" t="s">
        <v>108</v>
      </c>
      <c r="B189" s="63">
        <v>0</v>
      </c>
      <c r="C189" s="63">
        <v>0</v>
      </c>
      <c r="D189" s="73">
        <f>D190</f>
        <v>63000</v>
      </c>
      <c r="E189" s="73">
        <f t="shared" ref="E189:F189" si="37">E190</f>
        <v>63000</v>
      </c>
      <c r="F189" s="73">
        <f t="shared" si="37"/>
        <v>63000</v>
      </c>
    </row>
    <row r="190" spans="1:6">
      <c r="A190" s="109" t="s">
        <v>109</v>
      </c>
      <c r="B190" s="63">
        <v>0</v>
      </c>
      <c r="C190" s="63">
        <v>0</v>
      </c>
      <c r="D190" s="73">
        <f>SUM(D191:D195)</f>
        <v>63000</v>
      </c>
      <c r="E190" s="73">
        <f t="shared" ref="E190:F190" si="38">SUM(E191:E195)</f>
        <v>63000</v>
      </c>
      <c r="F190" s="73">
        <f t="shared" si="38"/>
        <v>63000</v>
      </c>
    </row>
    <row r="191" spans="1:6">
      <c r="A191" s="109" t="s">
        <v>110</v>
      </c>
      <c r="B191" s="63">
        <v>0</v>
      </c>
      <c r="C191" s="63">
        <v>0</v>
      </c>
      <c r="D191" s="73">
        <v>27000</v>
      </c>
      <c r="E191" s="73">
        <v>27000</v>
      </c>
      <c r="F191" s="73">
        <v>27000</v>
      </c>
    </row>
    <row r="192" spans="1:6" s="16" customFormat="1">
      <c r="A192" s="109" t="s">
        <v>111</v>
      </c>
      <c r="B192" s="63">
        <v>0</v>
      </c>
      <c r="C192" s="63">
        <v>0</v>
      </c>
      <c r="D192" s="73">
        <v>10000</v>
      </c>
      <c r="E192" s="73">
        <v>10000</v>
      </c>
      <c r="F192" s="73">
        <v>10000</v>
      </c>
    </row>
    <row r="193" spans="1:6">
      <c r="A193" s="109" t="s">
        <v>112</v>
      </c>
      <c r="B193" s="63">
        <v>0</v>
      </c>
      <c r="C193" s="63">
        <v>0</v>
      </c>
      <c r="D193" s="73">
        <v>5000</v>
      </c>
      <c r="E193" s="73">
        <v>5000</v>
      </c>
      <c r="F193" s="73">
        <v>5000</v>
      </c>
    </row>
    <row r="194" spans="1:6">
      <c r="A194" s="109" t="s">
        <v>113</v>
      </c>
      <c r="B194" s="63">
        <v>0</v>
      </c>
      <c r="C194" s="63">
        <v>0</v>
      </c>
      <c r="D194" s="73">
        <v>18000</v>
      </c>
      <c r="E194" s="73">
        <v>18000</v>
      </c>
      <c r="F194" s="73">
        <v>18000</v>
      </c>
    </row>
    <row r="195" spans="1:6">
      <c r="A195" s="109" t="s">
        <v>149</v>
      </c>
      <c r="B195" s="63">
        <v>0</v>
      </c>
      <c r="C195" s="63">
        <v>0</v>
      </c>
      <c r="D195" s="73">
        <v>3000</v>
      </c>
      <c r="E195" s="73">
        <v>3000</v>
      </c>
      <c r="F195" s="73">
        <v>3000</v>
      </c>
    </row>
    <row r="196" spans="1:6">
      <c r="A196" s="109" t="s">
        <v>114</v>
      </c>
      <c r="B196" s="63">
        <v>0</v>
      </c>
      <c r="C196" s="63">
        <v>0</v>
      </c>
      <c r="D196" s="73">
        <v>210000</v>
      </c>
      <c r="E196" s="73">
        <v>210000</v>
      </c>
      <c r="F196" s="73">
        <v>210000</v>
      </c>
    </row>
    <row r="197" spans="1:6">
      <c r="A197" s="109" t="s">
        <v>115</v>
      </c>
      <c r="B197" s="63">
        <v>0</v>
      </c>
      <c r="C197" s="63">
        <v>0</v>
      </c>
      <c r="D197" s="73">
        <v>210000</v>
      </c>
      <c r="E197" s="73">
        <v>210000</v>
      </c>
      <c r="F197" s="73">
        <v>210000</v>
      </c>
    </row>
    <row r="198" spans="1:6">
      <c r="A198" s="109" t="s">
        <v>116</v>
      </c>
      <c r="B198" s="63">
        <v>0</v>
      </c>
      <c r="C198" s="63">
        <v>0</v>
      </c>
      <c r="D198" s="73">
        <v>210000</v>
      </c>
      <c r="E198" s="73">
        <v>210000</v>
      </c>
      <c r="F198" s="73">
        <v>210000</v>
      </c>
    </row>
    <row r="199" spans="1:6">
      <c r="A199" s="113" t="s">
        <v>40</v>
      </c>
      <c r="B199" s="63">
        <v>0</v>
      </c>
      <c r="C199" s="69">
        <v>0</v>
      </c>
      <c r="D199" s="64">
        <f>SUM(D200+D203)</f>
        <v>32000</v>
      </c>
      <c r="E199" s="64">
        <f t="shared" ref="E199:F199" si="39">SUM(E200+E203)</f>
        <v>32000</v>
      </c>
      <c r="F199" s="64">
        <f t="shared" si="39"/>
        <v>32000</v>
      </c>
    </row>
    <row r="200" spans="1:6">
      <c r="A200" s="109" t="s">
        <v>41</v>
      </c>
      <c r="B200" s="63">
        <v>0</v>
      </c>
      <c r="C200" s="63">
        <v>0</v>
      </c>
      <c r="D200" s="73">
        <f>D201</f>
        <v>24000</v>
      </c>
      <c r="E200" s="73">
        <f t="shared" ref="E200:F201" si="40">E201</f>
        <v>24000</v>
      </c>
      <c r="F200" s="73">
        <f t="shared" si="40"/>
        <v>24000</v>
      </c>
    </row>
    <row r="201" spans="1:6">
      <c r="A201" s="109" t="s">
        <v>117</v>
      </c>
      <c r="B201" s="63">
        <v>0</v>
      </c>
      <c r="C201" s="63">
        <v>0</v>
      </c>
      <c r="D201" s="73">
        <f>D202</f>
        <v>24000</v>
      </c>
      <c r="E201" s="73">
        <f t="shared" si="40"/>
        <v>24000</v>
      </c>
      <c r="F201" s="73">
        <f t="shared" si="40"/>
        <v>24000</v>
      </c>
    </row>
    <row r="202" spans="1:6">
      <c r="A202" s="109" t="s">
        <v>118</v>
      </c>
      <c r="B202" s="63">
        <v>0</v>
      </c>
      <c r="C202" s="63">
        <v>0</v>
      </c>
      <c r="D202" s="73">
        <v>24000</v>
      </c>
      <c r="E202" s="73">
        <v>24000</v>
      </c>
      <c r="F202" s="73">
        <v>24000</v>
      </c>
    </row>
    <row r="203" spans="1:6">
      <c r="A203" s="109" t="s">
        <v>90</v>
      </c>
      <c r="B203" s="63">
        <v>0</v>
      </c>
      <c r="C203" s="63">
        <v>0</v>
      </c>
      <c r="D203" s="73">
        <f>D204</f>
        <v>8000</v>
      </c>
      <c r="E203" s="73">
        <f t="shared" ref="E203:F204" si="41">E204</f>
        <v>8000</v>
      </c>
      <c r="F203" s="73">
        <f t="shared" si="41"/>
        <v>8000</v>
      </c>
    </row>
    <row r="204" spans="1:6">
      <c r="A204" s="109" t="s">
        <v>97</v>
      </c>
      <c r="B204" s="63">
        <v>0</v>
      </c>
      <c r="C204" s="63">
        <v>0</v>
      </c>
      <c r="D204" s="73">
        <f>D205</f>
        <v>8000</v>
      </c>
      <c r="E204" s="73">
        <f t="shared" si="41"/>
        <v>8000</v>
      </c>
      <c r="F204" s="73">
        <f t="shared" si="41"/>
        <v>8000</v>
      </c>
    </row>
    <row r="205" spans="1:6" ht="15" customHeight="1">
      <c r="A205" s="109" t="s">
        <v>119</v>
      </c>
      <c r="B205" s="63">
        <v>0</v>
      </c>
      <c r="C205" s="63">
        <v>0</v>
      </c>
      <c r="D205" s="73">
        <v>8000</v>
      </c>
      <c r="E205" s="73">
        <v>8000</v>
      </c>
      <c r="F205" s="73">
        <v>8000</v>
      </c>
    </row>
    <row r="206" spans="1:6">
      <c r="A206" s="109"/>
      <c r="B206" s="63"/>
      <c r="C206" s="63"/>
      <c r="D206" s="73"/>
      <c r="E206" s="73"/>
      <c r="F206" s="73"/>
    </row>
    <row r="207" spans="1:6" ht="33.75" customHeight="1">
      <c r="A207" s="117" t="s">
        <v>174</v>
      </c>
      <c r="B207" s="92">
        <v>660603.21</v>
      </c>
      <c r="C207" s="92">
        <v>768100</v>
      </c>
      <c r="D207" s="95">
        <f>SUM(D208+D394+D548+D564+D573+D600+D646+D684+D698+D719)</f>
        <v>744910</v>
      </c>
      <c r="E207" s="95">
        <f>SUM(E208+E394+E548+E564+E573+E600+E646+E684+E698+E719)</f>
        <v>744910</v>
      </c>
      <c r="F207" s="95">
        <f>SUM(F208+F394+F548+F564+F573+F600+F646+F684+F698+F719)</f>
        <v>744910</v>
      </c>
    </row>
    <row r="208" spans="1:6" s="85" customFormat="1" ht="15.75">
      <c r="A208" s="115" t="s">
        <v>175</v>
      </c>
      <c r="B208" s="86">
        <v>160451.17000000001</v>
      </c>
      <c r="C208" s="86">
        <v>148100</v>
      </c>
      <c r="D208" s="94">
        <f>SUM(D209+D252+D264+D380+D322+D258)</f>
        <v>153810</v>
      </c>
      <c r="E208" s="94">
        <f>SUM(E209+E252+E264+E380+E322+E258)</f>
        <v>153810</v>
      </c>
      <c r="F208" s="94">
        <f>SUM(F209+F252+F264+F380+F322+F258)</f>
        <v>153810</v>
      </c>
    </row>
    <row r="209" spans="1:6">
      <c r="A209" s="110" t="s">
        <v>120</v>
      </c>
      <c r="B209" s="71">
        <v>85331.37</v>
      </c>
      <c r="C209" s="71">
        <v>64100</v>
      </c>
      <c r="D209" s="71">
        <f>SUM(D210+D246)</f>
        <v>73800</v>
      </c>
      <c r="E209" s="71">
        <f t="shared" ref="E209:F209" si="42">SUM(E210+E246)</f>
        <v>73800</v>
      </c>
      <c r="F209" s="71">
        <f t="shared" si="42"/>
        <v>73800</v>
      </c>
    </row>
    <row r="210" spans="1:6">
      <c r="A210" s="112" t="s">
        <v>173</v>
      </c>
      <c r="B210" s="60">
        <v>79730.75</v>
      </c>
      <c r="C210" s="60">
        <v>64100</v>
      </c>
      <c r="D210" s="60">
        <f>SUM(D211+D224+D240)</f>
        <v>73800</v>
      </c>
      <c r="E210" s="60">
        <f t="shared" ref="E210:F210" si="43">SUM(E211+E224+E240)</f>
        <v>73800</v>
      </c>
      <c r="F210" s="60">
        <f t="shared" si="43"/>
        <v>73800</v>
      </c>
    </row>
    <row r="211" spans="1:6">
      <c r="A211" s="113" t="s">
        <v>33</v>
      </c>
      <c r="B211" s="69">
        <v>0</v>
      </c>
      <c r="C211" s="69">
        <v>22300</v>
      </c>
      <c r="D211" s="64">
        <f>SUM(D212+D215+D221)</f>
        <v>21800</v>
      </c>
      <c r="E211" s="64">
        <f t="shared" ref="E211:F211" si="44">SUM(E212+E215+E221)</f>
        <v>21800</v>
      </c>
      <c r="F211" s="64">
        <f t="shared" si="44"/>
        <v>21800</v>
      </c>
    </row>
    <row r="212" spans="1:6">
      <c r="A212" s="109" t="s">
        <v>105</v>
      </c>
      <c r="B212" s="63">
        <v>0</v>
      </c>
      <c r="C212" s="63">
        <v>17600</v>
      </c>
      <c r="D212" s="73">
        <f>D213</f>
        <v>18000</v>
      </c>
      <c r="E212" s="73">
        <f t="shared" ref="E212:F213" si="45">E213</f>
        <v>18000</v>
      </c>
      <c r="F212" s="73">
        <f t="shared" si="45"/>
        <v>18000</v>
      </c>
    </row>
    <row r="213" spans="1:6">
      <c r="A213" s="109" t="s">
        <v>106</v>
      </c>
      <c r="B213" s="63">
        <v>0</v>
      </c>
      <c r="C213" s="63">
        <v>17600</v>
      </c>
      <c r="D213" s="73">
        <f>D214</f>
        <v>18000</v>
      </c>
      <c r="E213" s="73">
        <f t="shared" si="45"/>
        <v>18000</v>
      </c>
      <c r="F213" s="73">
        <f t="shared" si="45"/>
        <v>18000</v>
      </c>
    </row>
    <row r="214" spans="1:6" s="16" customFormat="1">
      <c r="A214" s="109" t="s">
        <v>107</v>
      </c>
      <c r="B214" s="63">
        <v>0</v>
      </c>
      <c r="C214" s="63">
        <v>17600</v>
      </c>
      <c r="D214" s="73">
        <v>18000</v>
      </c>
      <c r="E214" s="73">
        <v>18000</v>
      </c>
      <c r="F214" s="73">
        <v>18000</v>
      </c>
    </row>
    <row r="215" spans="1:6" s="16" customFormat="1">
      <c r="A215" s="109" t="s">
        <v>108</v>
      </c>
      <c r="B215" s="63">
        <v>0</v>
      </c>
      <c r="C215" s="63">
        <v>1700</v>
      </c>
      <c r="D215" s="73">
        <f>D216</f>
        <v>800</v>
      </c>
      <c r="E215" s="73">
        <f t="shared" ref="E215:F215" si="46">E216</f>
        <v>800</v>
      </c>
      <c r="F215" s="73">
        <f t="shared" si="46"/>
        <v>800</v>
      </c>
    </row>
    <row r="216" spans="1:6">
      <c r="A216" s="109" t="s">
        <v>109</v>
      </c>
      <c r="B216" s="63">
        <v>0</v>
      </c>
      <c r="C216" s="63">
        <v>1700</v>
      </c>
      <c r="D216" s="73">
        <f>SUM(D217:D220)</f>
        <v>800</v>
      </c>
      <c r="E216" s="73">
        <f t="shared" ref="E216:F216" si="47">SUM(E217:E220)</f>
        <v>800</v>
      </c>
      <c r="F216" s="73">
        <f t="shared" si="47"/>
        <v>800</v>
      </c>
    </row>
    <row r="217" spans="1:6">
      <c r="A217" s="109" t="s">
        <v>110</v>
      </c>
      <c r="B217" s="63">
        <v>0</v>
      </c>
      <c r="C217" s="63">
        <v>600</v>
      </c>
      <c r="D217" s="73">
        <v>300</v>
      </c>
      <c r="E217" s="73">
        <v>300</v>
      </c>
      <c r="F217" s="73">
        <v>300</v>
      </c>
    </row>
    <row r="218" spans="1:6">
      <c r="A218" s="109" t="s">
        <v>111</v>
      </c>
      <c r="B218" s="63">
        <v>0</v>
      </c>
      <c r="C218" s="63">
        <v>300</v>
      </c>
      <c r="D218" s="73">
        <v>200</v>
      </c>
      <c r="E218" s="73">
        <v>200</v>
      </c>
      <c r="F218" s="73">
        <v>200</v>
      </c>
    </row>
    <row r="219" spans="1:6">
      <c r="A219" s="109" t="s">
        <v>112</v>
      </c>
      <c r="B219" s="63">
        <v>0</v>
      </c>
      <c r="C219" s="63">
        <v>500</v>
      </c>
      <c r="D219" s="73">
        <v>0</v>
      </c>
      <c r="E219" s="73">
        <v>0</v>
      </c>
      <c r="F219" s="73">
        <v>0</v>
      </c>
    </row>
    <row r="220" spans="1:6">
      <c r="A220" s="109" t="s">
        <v>113</v>
      </c>
      <c r="B220" s="63">
        <v>0</v>
      </c>
      <c r="C220" s="63">
        <v>300</v>
      </c>
      <c r="D220" s="73">
        <v>300</v>
      </c>
      <c r="E220" s="73">
        <v>300</v>
      </c>
      <c r="F220" s="73">
        <v>300</v>
      </c>
    </row>
    <row r="221" spans="1:6" s="16" customFormat="1">
      <c r="A221" s="109" t="s">
        <v>114</v>
      </c>
      <c r="B221" s="63">
        <v>0</v>
      </c>
      <c r="C221" s="63">
        <v>3000</v>
      </c>
      <c r="D221" s="73">
        <f>D222</f>
        <v>3000</v>
      </c>
      <c r="E221" s="73">
        <f t="shared" ref="E221:F222" si="48">E222</f>
        <v>3000</v>
      </c>
      <c r="F221" s="73">
        <f t="shared" si="48"/>
        <v>3000</v>
      </c>
    </row>
    <row r="222" spans="1:6" s="16" customFormat="1">
      <c r="A222" s="109" t="s">
        <v>115</v>
      </c>
      <c r="B222" s="63">
        <v>0</v>
      </c>
      <c r="C222" s="63">
        <v>3000</v>
      </c>
      <c r="D222" s="73">
        <f>D223</f>
        <v>3000</v>
      </c>
      <c r="E222" s="73">
        <f t="shared" si="48"/>
        <v>3000</v>
      </c>
      <c r="F222" s="73">
        <f t="shared" si="48"/>
        <v>3000</v>
      </c>
    </row>
    <row r="223" spans="1:6" s="16" customFormat="1">
      <c r="A223" s="109" t="s">
        <v>116</v>
      </c>
      <c r="B223" s="63">
        <v>0</v>
      </c>
      <c r="C223" s="63">
        <v>3000</v>
      </c>
      <c r="D223" s="73">
        <v>3000</v>
      </c>
      <c r="E223" s="73">
        <v>3000</v>
      </c>
      <c r="F223" s="73">
        <v>3000</v>
      </c>
    </row>
    <row r="224" spans="1:6">
      <c r="A224" s="113" t="s">
        <v>40</v>
      </c>
      <c r="B224" s="69">
        <v>53413.21</v>
      </c>
      <c r="C224" s="69">
        <v>39600</v>
      </c>
      <c r="D224" s="64">
        <f>SUM(D225+D228+D235)</f>
        <v>50000</v>
      </c>
      <c r="E224" s="64">
        <f t="shared" ref="E224:F224" si="49">SUM(E225+E228+E235)</f>
        <v>50000</v>
      </c>
      <c r="F224" s="64">
        <f t="shared" si="49"/>
        <v>50000</v>
      </c>
    </row>
    <row r="225" spans="1:6">
      <c r="A225" s="109" t="s">
        <v>41</v>
      </c>
      <c r="B225" s="63">
        <v>0</v>
      </c>
      <c r="C225" s="63">
        <v>600</v>
      </c>
      <c r="D225" s="73">
        <f>D226</f>
        <v>0</v>
      </c>
      <c r="E225" s="73">
        <f t="shared" ref="E225:F226" si="50">E226</f>
        <v>0</v>
      </c>
      <c r="F225" s="73">
        <f t="shared" si="50"/>
        <v>0</v>
      </c>
    </row>
    <row r="226" spans="1:6">
      <c r="A226" s="109" t="s">
        <v>117</v>
      </c>
      <c r="B226" s="63">
        <v>0</v>
      </c>
      <c r="C226" s="63">
        <v>600</v>
      </c>
      <c r="D226" s="73">
        <f>D227</f>
        <v>0</v>
      </c>
      <c r="E226" s="73">
        <f t="shared" si="50"/>
        <v>0</v>
      </c>
      <c r="F226" s="73">
        <f t="shared" si="50"/>
        <v>0</v>
      </c>
    </row>
    <row r="227" spans="1:6">
      <c r="A227" s="109" t="s">
        <v>118</v>
      </c>
      <c r="B227" s="63">
        <v>0</v>
      </c>
      <c r="C227" s="63">
        <v>600</v>
      </c>
      <c r="D227" s="73">
        <v>0</v>
      </c>
      <c r="E227" s="73">
        <v>0</v>
      </c>
      <c r="F227" s="73">
        <v>0</v>
      </c>
    </row>
    <row r="228" spans="1:6" s="16" customFormat="1">
      <c r="A228" s="109" t="s">
        <v>48</v>
      </c>
      <c r="B228" s="63">
        <v>37413.21</v>
      </c>
      <c r="C228" s="63">
        <v>32000</v>
      </c>
      <c r="D228" s="73">
        <f>SUM(D229+D231+D233)</f>
        <v>37000</v>
      </c>
      <c r="E228" s="73">
        <f t="shared" ref="E228:F228" si="51">SUM(E229+E231+E233)</f>
        <v>37000</v>
      </c>
      <c r="F228" s="73">
        <f t="shared" si="51"/>
        <v>37000</v>
      </c>
    </row>
    <row r="229" spans="1:6" s="16" customFormat="1">
      <c r="A229" s="109" t="s">
        <v>49</v>
      </c>
      <c r="B229" s="63">
        <v>350</v>
      </c>
      <c r="C229" s="63">
        <v>0</v>
      </c>
      <c r="D229" s="73">
        <f>D230</f>
        <v>0</v>
      </c>
      <c r="E229" s="73">
        <f t="shared" ref="E229:F229" si="52">E230</f>
        <v>0</v>
      </c>
      <c r="F229" s="73">
        <f t="shared" si="52"/>
        <v>0</v>
      </c>
    </row>
    <row r="230" spans="1:6" s="16" customFormat="1">
      <c r="A230" s="109" t="s">
        <v>54</v>
      </c>
      <c r="B230" s="63">
        <v>350</v>
      </c>
      <c r="C230" s="63">
        <v>0</v>
      </c>
      <c r="D230" s="73">
        <v>0</v>
      </c>
      <c r="E230" s="73">
        <v>0</v>
      </c>
      <c r="F230" s="73">
        <v>0</v>
      </c>
    </row>
    <row r="231" spans="1:6">
      <c r="A231" s="109" t="s">
        <v>57</v>
      </c>
      <c r="B231" s="63">
        <v>34206.21</v>
      </c>
      <c r="C231" s="63">
        <v>32000</v>
      </c>
      <c r="D231" s="73">
        <f>D232</f>
        <v>37000</v>
      </c>
      <c r="E231" s="73">
        <f t="shared" ref="E231:F231" si="53">E232</f>
        <v>37000</v>
      </c>
      <c r="F231" s="73">
        <f t="shared" si="53"/>
        <v>37000</v>
      </c>
    </row>
    <row r="232" spans="1:6">
      <c r="A232" s="109" t="s">
        <v>121</v>
      </c>
      <c r="B232" s="63">
        <v>34206.21</v>
      </c>
      <c r="C232" s="63">
        <v>32000</v>
      </c>
      <c r="D232" s="73">
        <v>37000</v>
      </c>
      <c r="E232" s="73">
        <v>37000</v>
      </c>
      <c r="F232" s="73">
        <v>37000</v>
      </c>
    </row>
    <row r="233" spans="1:6">
      <c r="A233" s="109" t="s">
        <v>60</v>
      </c>
      <c r="B233" s="63">
        <v>2857</v>
      </c>
      <c r="C233" s="63">
        <v>0</v>
      </c>
      <c r="D233" s="73">
        <f>D234</f>
        <v>0</v>
      </c>
      <c r="E233" s="73">
        <f t="shared" ref="E233:F233" si="54">E234</f>
        <v>0</v>
      </c>
      <c r="F233" s="73">
        <f t="shared" si="54"/>
        <v>0</v>
      </c>
    </row>
    <row r="234" spans="1:6">
      <c r="A234" s="109" t="s">
        <v>61</v>
      </c>
      <c r="B234" s="63">
        <v>2857</v>
      </c>
      <c r="C234" s="63">
        <v>0</v>
      </c>
      <c r="D234" s="73">
        <v>0</v>
      </c>
      <c r="E234" s="73">
        <v>0</v>
      </c>
      <c r="F234" s="73">
        <v>0</v>
      </c>
    </row>
    <row r="235" spans="1:6">
      <c r="A235" s="109" t="s">
        <v>64</v>
      </c>
      <c r="B235" s="63">
        <v>16000</v>
      </c>
      <c r="C235" s="63">
        <v>7000</v>
      </c>
      <c r="D235" s="73">
        <f>D236</f>
        <v>13000</v>
      </c>
      <c r="E235" s="73">
        <f t="shared" ref="E235:F235" si="55">E236</f>
        <v>13000</v>
      </c>
      <c r="F235" s="73">
        <f t="shared" si="55"/>
        <v>13000</v>
      </c>
    </row>
    <row r="236" spans="1:6">
      <c r="A236" s="109" t="s">
        <v>68</v>
      </c>
      <c r="B236" s="63">
        <v>8000</v>
      </c>
      <c r="C236" s="63">
        <v>7000</v>
      </c>
      <c r="D236" s="73">
        <v>13000</v>
      </c>
      <c r="E236" s="73">
        <v>13000</v>
      </c>
      <c r="F236" s="73">
        <v>13000</v>
      </c>
    </row>
    <row r="237" spans="1:6" s="16" customFormat="1">
      <c r="A237" s="109" t="s">
        <v>70</v>
      </c>
      <c r="B237" s="63">
        <v>8000</v>
      </c>
      <c r="C237" s="63">
        <v>7000</v>
      </c>
      <c r="D237" s="73">
        <v>13000</v>
      </c>
      <c r="E237" s="73">
        <v>13000</v>
      </c>
      <c r="F237" s="73">
        <v>13000</v>
      </c>
    </row>
    <row r="238" spans="1:6">
      <c r="A238" s="109" t="s">
        <v>87</v>
      </c>
      <c r="B238" s="63">
        <v>8000</v>
      </c>
      <c r="C238" s="63">
        <v>0</v>
      </c>
      <c r="D238" s="73">
        <f>D239</f>
        <v>0</v>
      </c>
      <c r="E238" s="73">
        <f t="shared" ref="E238:F238" si="56">E239</f>
        <v>0</v>
      </c>
      <c r="F238" s="73">
        <f t="shared" si="56"/>
        <v>0</v>
      </c>
    </row>
    <row r="239" spans="1:6">
      <c r="A239" s="109" t="s">
        <v>89</v>
      </c>
      <c r="B239" s="63">
        <v>8000</v>
      </c>
      <c r="C239" s="63">
        <v>0</v>
      </c>
      <c r="D239" s="73">
        <v>0</v>
      </c>
      <c r="E239" s="73">
        <v>0</v>
      </c>
      <c r="F239" s="73">
        <v>0</v>
      </c>
    </row>
    <row r="240" spans="1:6">
      <c r="A240" s="118" t="s">
        <v>122</v>
      </c>
      <c r="B240" s="69">
        <v>26317.54</v>
      </c>
      <c r="C240" s="69">
        <v>2200</v>
      </c>
      <c r="D240" s="64">
        <f>D241</f>
        <v>2000</v>
      </c>
      <c r="E240" s="64">
        <f t="shared" ref="E240:F240" si="57">E241</f>
        <v>2000</v>
      </c>
      <c r="F240" s="64">
        <f t="shared" si="57"/>
        <v>2000</v>
      </c>
    </row>
    <row r="241" spans="1:6">
      <c r="A241" s="109" t="s">
        <v>123</v>
      </c>
      <c r="B241" s="63">
        <v>26317.54</v>
      </c>
      <c r="C241" s="63">
        <v>2200</v>
      </c>
      <c r="D241" s="73">
        <f>SUM(D242+D244)</f>
        <v>2000</v>
      </c>
      <c r="E241" s="73">
        <f t="shared" ref="E241:F241" si="58">SUM(E242+E244)</f>
        <v>2000</v>
      </c>
      <c r="F241" s="73">
        <f t="shared" si="58"/>
        <v>2000</v>
      </c>
    </row>
    <row r="242" spans="1:6">
      <c r="A242" s="109" t="s">
        <v>130</v>
      </c>
      <c r="B242" s="63">
        <v>25217.54</v>
      </c>
      <c r="C242" s="63">
        <v>0</v>
      </c>
      <c r="D242" s="73">
        <f>D243</f>
        <v>0</v>
      </c>
      <c r="E242" s="73">
        <f t="shared" ref="E242:F242" si="59">E243</f>
        <v>0</v>
      </c>
      <c r="F242" s="73">
        <f t="shared" si="59"/>
        <v>0</v>
      </c>
    </row>
    <row r="243" spans="1:6">
      <c r="A243" s="109" t="s">
        <v>131</v>
      </c>
      <c r="B243" s="63">
        <v>25217.54</v>
      </c>
      <c r="C243" s="63">
        <v>0</v>
      </c>
      <c r="D243" s="73">
        <v>0</v>
      </c>
      <c r="E243" s="73">
        <v>0</v>
      </c>
      <c r="F243" s="73">
        <v>0</v>
      </c>
    </row>
    <row r="244" spans="1:6">
      <c r="A244" s="109" t="s">
        <v>124</v>
      </c>
      <c r="B244" s="63">
        <v>1100</v>
      </c>
      <c r="C244" s="63">
        <v>2200</v>
      </c>
      <c r="D244" s="73">
        <f>D245</f>
        <v>2000</v>
      </c>
      <c r="E244" s="73">
        <f t="shared" ref="E244:F244" si="60">E245</f>
        <v>2000</v>
      </c>
      <c r="F244" s="73">
        <f t="shared" si="60"/>
        <v>2000</v>
      </c>
    </row>
    <row r="245" spans="1:6">
      <c r="A245" s="109" t="s">
        <v>125</v>
      </c>
      <c r="B245" s="63">
        <v>1100</v>
      </c>
      <c r="C245" s="63">
        <v>2200</v>
      </c>
      <c r="D245" s="73">
        <v>2000</v>
      </c>
      <c r="E245" s="73">
        <v>2000</v>
      </c>
      <c r="F245" s="73">
        <v>2000</v>
      </c>
    </row>
    <row r="246" spans="1:6">
      <c r="A246" s="112" t="s">
        <v>34</v>
      </c>
      <c r="B246" s="60">
        <v>5600.62</v>
      </c>
      <c r="C246" s="60">
        <v>0</v>
      </c>
      <c r="D246" s="60">
        <v>0</v>
      </c>
      <c r="E246" s="60">
        <v>0</v>
      </c>
      <c r="F246" s="60">
        <v>0</v>
      </c>
    </row>
    <row r="247" spans="1:6">
      <c r="A247" s="113" t="s">
        <v>127</v>
      </c>
      <c r="B247" s="69">
        <v>5600.62</v>
      </c>
      <c r="C247" s="69">
        <v>0</v>
      </c>
      <c r="D247" s="64">
        <v>0</v>
      </c>
      <c r="E247" s="64">
        <v>0</v>
      </c>
      <c r="F247" s="64">
        <v>0</v>
      </c>
    </row>
    <row r="248" spans="1:6">
      <c r="A248" s="109" t="s">
        <v>128</v>
      </c>
      <c r="B248" s="63">
        <v>5600.62</v>
      </c>
      <c r="C248" s="63">
        <v>0</v>
      </c>
      <c r="D248" s="73">
        <v>0</v>
      </c>
      <c r="E248" s="73">
        <v>0</v>
      </c>
      <c r="F248" s="73">
        <v>0</v>
      </c>
    </row>
    <row r="249" spans="1:6">
      <c r="A249" s="109" t="s">
        <v>136</v>
      </c>
      <c r="B249" s="63">
        <v>5600.62</v>
      </c>
      <c r="C249" s="63">
        <v>0</v>
      </c>
      <c r="D249" s="73">
        <v>0</v>
      </c>
      <c r="E249" s="73">
        <v>0</v>
      </c>
      <c r="F249" s="73">
        <v>0</v>
      </c>
    </row>
    <row r="250" spans="1:6">
      <c r="A250" s="109" t="s">
        <v>137</v>
      </c>
      <c r="B250" s="63">
        <v>4164.8599999999997</v>
      </c>
      <c r="C250" s="63">
        <v>0</v>
      </c>
      <c r="D250" s="73">
        <v>0</v>
      </c>
      <c r="E250" s="73">
        <v>0</v>
      </c>
      <c r="F250" s="73">
        <v>0</v>
      </c>
    </row>
    <row r="251" spans="1:6">
      <c r="A251" s="109" t="s">
        <v>197</v>
      </c>
      <c r="B251" s="63">
        <v>1435.76</v>
      </c>
      <c r="C251" s="63">
        <v>0</v>
      </c>
      <c r="D251" s="73">
        <v>0</v>
      </c>
      <c r="E251" s="73">
        <v>0</v>
      </c>
      <c r="F251" s="73">
        <v>0</v>
      </c>
    </row>
    <row r="252" spans="1:6">
      <c r="A252" s="110" t="s">
        <v>165</v>
      </c>
      <c r="B252" s="71">
        <v>0.26</v>
      </c>
      <c r="C252" s="71">
        <v>0</v>
      </c>
      <c r="D252" s="71">
        <v>0</v>
      </c>
      <c r="E252" s="71">
        <v>0</v>
      </c>
      <c r="F252" s="71">
        <v>0</v>
      </c>
    </row>
    <row r="253" spans="1:6">
      <c r="A253" s="112" t="s">
        <v>173</v>
      </c>
      <c r="B253" s="60">
        <v>0.26</v>
      </c>
      <c r="C253" s="60">
        <v>0</v>
      </c>
      <c r="D253" s="60">
        <v>0</v>
      </c>
      <c r="E253" s="60">
        <v>0</v>
      </c>
      <c r="F253" s="60">
        <v>0</v>
      </c>
    </row>
    <row r="254" spans="1:6" ht="16.5" customHeight="1">
      <c r="A254" s="113" t="s">
        <v>40</v>
      </c>
      <c r="B254" s="69">
        <v>0.26</v>
      </c>
      <c r="C254" s="69">
        <v>0</v>
      </c>
      <c r="D254" s="64">
        <v>0</v>
      </c>
      <c r="E254" s="64">
        <v>0</v>
      </c>
      <c r="F254" s="64">
        <v>0</v>
      </c>
    </row>
    <row r="255" spans="1:6">
      <c r="A255" s="109" t="s">
        <v>64</v>
      </c>
      <c r="B255" s="63">
        <v>0.26</v>
      </c>
      <c r="C255" s="63">
        <v>0</v>
      </c>
      <c r="D255" s="73">
        <v>0</v>
      </c>
      <c r="E255" s="73">
        <v>0</v>
      </c>
      <c r="F255" s="73">
        <v>0</v>
      </c>
    </row>
    <row r="256" spans="1:6">
      <c r="A256" s="109" t="s">
        <v>68</v>
      </c>
      <c r="B256" s="63">
        <v>0.26</v>
      </c>
      <c r="C256" s="63">
        <v>0</v>
      </c>
      <c r="D256" s="73">
        <v>0</v>
      </c>
      <c r="E256" s="73">
        <v>0</v>
      </c>
      <c r="F256" s="73">
        <v>0</v>
      </c>
    </row>
    <row r="257" spans="1:6">
      <c r="A257" s="109" t="s">
        <v>70</v>
      </c>
      <c r="B257" s="63">
        <v>0.26</v>
      </c>
      <c r="C257" s="63">
        <v>0</v>
      </c>
      <c r="D257" s="73">
        <v>0</v>
      </c>
      <c r="E257" s="73">
        <v>0</v>
      </c>
      <c r="F257" s="73">
        <v>0</v>
      </c>
    </row>
    <row r="258" spans="1:6" s="154" customFormat="1">
      <c r="A258" s="110" t="s">
        <v>262</v>
      </c>
      <c r="B258" s="71">
        <v>0</v>
      </c>
      <c r="C258" s="71">
        <v>0</v>
      </c>
      <c r="D258" s="71">
        <v>10</v>
      </c>
      <c r="E258" s="71">
        <v>10</v>
      </c>
      <c r="F258" s="71">
        <v>10</v>
      </c>
    </row>
    <row r="259" spans="1:6">
      <c r="A259" s="112" t="s">
        <v>173</v>
      </c>
      <c r="B259" s="60">
        <v>0</v>
      </c>
      <c r="C259" s="60">
        <v>0</v>
      </c>
      <c r="D259" s="60">
        <v>10</v>
      </c>
      <c r="E259" s="60">
        <v>10</v>
      </c>
      <c r="F259" s="60">
        <v>10</v>
      </c>
    </row>
    <row r="260" spans="1:6">
      <c r="A260" s="113" t="s">
        <v>40</v>
      </c>
      <c r="B260" s="69">
        <v>0</v>
      </c>
      <c r="C260" s="69">
        <v>0</v>
      </c>
      <c r="D260" s="64">
        <v>10</v>
      </c>
      <c r="E260" s="64">
        <v>10</v>
      </c>
      <c r="F260" s="64">
        <v>10</v>
      </c>
    </row>
    <row r="261" spans="1:6">
      <c r="A261" s="157" t="s">
        <v>48</v>
      </c>
      <c r="B261" s="63">
        <v>0</v>
      </c>
      <c r="C261" s="63">
        <v>0</v>
      </c>
      <c r="D261" s="73">
        <v>10</v>
      </c>
      <c r="E261" s="73">
        <v>10</v>
      </c>
      <c r="F261" s="73">
        <v>10</v>
      </c>
    </row>
    <row r="262" spans="1:6">
      <c r="A262" s="157" t="s">
        <v>58</v>
      </c>
      <c r="B262" s="63">
        <v>0</v>
      </c>
      <c r="C262" s="63">
        <v>0</v>
      </c>
      <c r="D262" s="73">
        <v>10</v>
      </c>
      <c r="E262" s="73">
        <v>10</v>
      </c>
      <c r="F262" s="73">
        <v>10</v>
      </c>
    </row>
    <row r="263" spans="1:6">
      <c r="A263" s="157" t="s">
        <v>263</v>
      </c>
      <c r="B263" s="63">
        <v>0</v>
      </c>
      <c r="C263" s="63">
        <v>0</v>
      </c>
      <c r="D263" s="73">
        <v>10</v>
      </c>
      <c r="E263" s="73">
        <v>10</v>
      </c>
      <c r="F263" s="73">
        <v>10</v>
      </c>
    </row>
    <row r="264" spans="1:6" s="16" customFormat="1" ht="15.75">
      <c r="A264" s="119" t="s">
        <v>150</v>
      </c>
      <c r="B264" s="83">
        <v>73355.25</v>
      </c>
      <c r="C264" s="83">
        <v>84000</v>
      </c>
      <c r="D264" s="93">
        <f>SUM(D265+D314)</f>
        <v>0</v>
      </c>
      <c r="E264" s="93">
        <f t="shared" ref="E264:F264" si="61">SUM(E265+E314)</f>
        <v>0</v>
      </c>
      <c r="F264" s="93">
        <f t="shared" si="61"/>
        <v>0</v>
      </c>
    </row>
    <row r="265" spans="1:6">
      <c r="A265" s="112" t="s">
        <v>173</v>
      </c>
      <c r="B265" s="60">
        <v>69250.39</v>
      </c>
      <c r="C265" s="60">
        <v>84000</v>
      </c>
      <c r="D265" s="79">
        <f>SUM(D266+D273+D303+D310)</f>
        <v>0</v>
      </c>
      <c r="E265" s="79">
        <f t="shared" ref="E265:F265" si="62">SUM(E266+E273+E303+E310)</f>
        <v>0</v>
      </c>
      <c r="F265" s="79">
        <f t="shared" si="62"/>
        <v>0</v>
      </c>
    </row>
    <row r="266" spans="1:6">
      <c r="A266" s="113" t="s">
        <v>33</v>
      </c>
      <c r="B266" s="69">
        <v>172.01</v>
      </c>
      <c r="C266" s="69">
        <v>0</v>
      </c>
      <c r="D266" s="64">
        <f>SUM(D267+D270)</f>
        <v>0</v>
      </c>
      <c r="E266" s="64">
        <f t="shared" ref="E266:F266" si="63">SUM(E267+E270)</f>
        <v>0</v>
      </c>
      <c r="F266" s="64">
        <f t="shared" si="63"/>
        <v>0</v>
      </c>
    </row>
    <row r="267" spans="1:6">
      <c r="A267" s="109" t="s">
        <v>105</v>
      </c>
      <c r="B267" s="63">
        <v>147.65</v>
      </c>
      <c r="C267" s="63">
        <v>0</v>
      </c>
      <c r="D267" s="73">
        <f>D268</f>
        <v>0</v>
      </c>
      <c r="E267" s="73">
        <f t="shared" ref="E267:F268" si="64">E268</f>
        <v>0</v>
      </c>
      <c r="F267" s="73">
        <f t="shared" si="64"/>
        <v>0</v>
      </c>
    </row>
    <row r="268" spans="1:6">
      <c r="A268" s="109" t="s">
        <v>106</v>
      </c>
      <c r="B268" s="63">
        <v>147.65</v>
      </c>
      <c r="C268" s="63">
        <v>0</v>
      </c>
      <c r="D268" s="73">
        <f>D269</f>
        <v>0</v>
      </c>
      <c r="E268" s="73">
        <f t="shared" si="64"/>
        <v>0</v>
      </c>
      <c r="F268" s="73">
        <f t="shared" si="64"/>
        <v>0</v>
      </c>
    </row>
    <row r="269" spans="1:6">
      <c r="A269" s="109" t="s">
        <v>107</v>
      </c>
      <c r="B269" s="63">
        <v>147.65</v>
      </c>
      <c r="C269" s="63">
        <v>0</v>
      </c>
      <c r="D269" s="73">
        <v>0</v>
      </c>
      <c r="E269" s="73">
        <v>0</v>
      </c>
      <c r="F269" s="73">
        <v>0</v>
      </c>
    </row>
    <row r="270" spans="1:6">
      <c r="A270" s="109" t="s">
        <v>114</v>
      </c>
      <c r="B270" s="63">
        <v>24.36</v>
      </c>
      <c r="C270" s="63">
        <v>0</v>
      </c>
      <c r="D270" s="73">
        <f>D271</f>
        <v>0</v>
      </c>
      <c r="E270" s="73">
        <f t="shared" ref="E270:F271" si="65">E271</f>
        <v>0</v>
      </c>
      <c r="F270" s="73">
        <f t="shared" si="65"/>
        <v>0</v>
      </c>
    </row>
    <row r="271" spans="1:6">
      <c r="A271" s="109" t="s">
        <v>115</v>
      </c>
      <c r="B271" s="63">
        <v>24.36</v>
      </c>
      <c r="C271" s="63">
        <v>0</v>
      </c>
      <c r="D271" s="73">
        <f>D272</f>
        <v>0</v>
      </c>
      <c r="E271" s="73">
        <f t="shared" si="65"/>
        <v>0</v>
      </c>
      <c r="F271" s="73">
        <f t="shared" si="65"/>
        <v>0</v>
      </c>
    </row>
    <row r="272" spans="1:6" s="16" customFormat="1">
      <c r="A272" s="109" t="s">
        <v>116</v>
      </c>
      <c r="B272" s="63">
        <v>24.36</v>
      </c>
      <c r="C272" s="63">
        <v>0</v>
      </c>
      <c r="D272" s="73">
        <v>0</v>
      </c>
      <c r="E272" s="73">
        <v>0</v>
      </c>
      <c r="F272" s="73">
        <v>0</v>
      </c>
    </row>
    <row r="273" spans="1:6">
      <c r="A273" s="113" t="s">
        <v>40</v>
      </c>
      <c r="B273" s="69">
        <v>65381.54</v>
      </c>
      <c r="C273" s="69">
        <v>84000</v>
      </c>
      <c r="D273" s="64">
        <f>SUM(D274+D282+D294+D297)</f>
        <v>0</v>
      </c>
      <c r="E273" s="64">
        <f t="shared" ref="E273:F273" si="66">SUM(E274+E282+E294+E297)</f>
        <v>0</v>
      </c>
      <c r="F273" s="64">
        <f t="shared" si="66"/>
        <v>0</v>
      </c>
    </row>
    <row r="274" spans="1:6">
      <c r="A274" s="109" t="s">
        <v>41</v>
      </c>
      <c r="B274" s="63">
        <v>725.4</v>
      </c>
      <c r="C274" s="63">
        <v>0</v>
      </c>
      <c r="D274" s="73">
        <v>0</v>
      </c>
      <c r="E274" s="73">
        <v>0</v>
      </c>
      <c r="F274" s="73">
        <v>0</v>
      </c>
    </row>
    <row r="275" spans="1:6">
      <c r="A275" s="109" t="s">
        <v>42</v>
      </c>
      <c r="B275" s="63">
        <v>725.4</v>
      </c>
      <c r="C275" s="63">
        <v>0</v>
      </c>
      <c r="D275" s="73">
        <v>0</v>
      </c>
      <c r="E275" s="73">
        <v>0</v>
      </c>
      <c r="F275" s="73">
        <v>0</v>
      </c>
    </row>
    <row r="276" spans="1:6" s="16" customFormat="1">
      <c r="A276" s="109" t="s">
        <v>43</v>
      </c>
      <c r="B276" s="63">
        <v>105</v>
      </c>
      <c r="C276" s="63">
        <v>0</v>
      </c>
      <c r="D276" s="73">
        <v>0</v>
      </c>
      <c r="E276" s="73">
        <v>0</v>
      </c>
      <c r="F276" s="73">
        <v>0</v>
      </c>
    </row>
    <row r="277" spans="1:6" s="16" customFormat="1">
      <c r="A277" s="109" t="s">
        <v>151</v>
      </c>
      <c r="B277" s="63">
        <v>190</v>
      </c>
      <c r="C277" s="63">
        <v>0</v>
      </c>
      <c r="D277" s="73">
        <v>0</v>
      </c>
      <c r="E277" s="73">
        <v>0</v>
      </c>
      <c r="F277" s="73">
        <v>0</v>
      </c>
    </row>
    <row r="278" spans="1:6">
      <c r="A278" s="109" t="s">
        <v>44</v>
      </c>
      <c r="B278" s="63">
        <v>0</v>
      </c>
      <c r="C278" s="63">
        <v>0</v>
      </c>
      <c r="D278" s="73">
        <v>0</v>
      </c>
      <c r="E278" s="73">
        <v>0</v>
      </c>
      <c r="F278" s="73">
        <v>0</v>
      </c>
    </row>
    <row r="279" spans="1:6">
      <c r="A279" s="109" t="s">
        <v>152</v>
      </c>
      <c r="B279" s="63">
        <v>140</v>
      </c>
      <c r="C279" s="63">
        <v>0</v>
      </c>
      <c r="D279" s="73">
        <v>0</v>
      </c>
      <c r="E279" s="73">
        <v>0</v>
      </c>
      <c r="F279" s="73">
        <v>0</v>
      </c>
    </row>
    <row r="280" spans="1:6">
      <c r="A280" s="109" t="s">
        <v>45</v>
      </c>
      <c r="B280" s="63">
        <v>232.4</v>
      </c>
      <c r="C280" s="63">
        <v>0</v>
      </c>
      <c r="D280" s="73">
        <v>0</v>
      </c>
      <c r="E280" s="73">
        <v>0</v>
      </c>
      <c r="F280" s="73">
        <v>0</v>
      </c>
    </row>
    <row r="281" spans="1:6">
      <c r="A281" s="109" t="s">
        <v>153</v>
      </c>
      <c r="B281" s="63">
        <v>58</v>
      </c>
      <c r="C281" s="63">
        <v>0</v>
      </c>
      <c r="D281" s="73">
        <v>0</v>
      </c>
      <c r="E281" s="73">
        <v>0</v>
      </c>
      <c r="F281" s="73">
        <v>0</v>
      </c>
    </row>
    <row r="282" spans="1:6">
      <c r="A282" s="109" t="s">
        <v>48</v>
      </c>
      <c r="B282" s="63">
        <v>63907.33</v>
      </c>
      <c r="C282" s="63">
        <v>84000</v>
      </c>
      <c r="D282" s="73">
        <v>0</v>
      </c>
      <c r="E282" s="73">
        <v>0</v>
      </c>
      <c r="F282" s="73">
        <v>0</v>
      </c>
    </row>
    <row r="283" spans="1:6">
      <c r="A283" s="109" t="s">
        <v>49</v>
      </c>
      <c r="B283" s="63">
        <v>7142.16</v>
      </c>
      <c r="C283" s="63">
        <v>4000</v>
      </c>
      <c r="D283" s="73">
        <v>0</v>
      </c>
      <c r="E283" s="73">
        <v>0</v>
      </c>
      <c r="F283" s="73">
        <v>0</v>
      </c>
    </row>
    <row r="284" spans="1:6">
      <c r="A284" s="109" t="s">
        <v>50</v>
      </c>
      <c r="B284" s="63">
        <v>117.13</v>
      </c>
      <c r="C284" s="63">
        <v>1000</v>
      </c>
      <c r="D284" s="73">
        <v>0</v>
      </c>
      <c r="E284" s="73">
        <v>0</v>
      </c>
      <c r="F284" s="73">
        <v>0</v>
      </c>
    </row>
    <row r="285" spans="1:6" ht="15" customHeight="1">
      <c r="A285" s="109" t="s">
        <v>51</v>
      </c>
      <c r="B285" s="63">
        <v>12.45</v>
      </c>
      <c r="C285" s="63">
        <v>0</v>
      </c>
      <c r="D285" s="73">
        <v>0</v>
      </c>
      <c r="E285" s="73">
        <v>0</v>
      </c>
      <c r="F285" s="73">
        <v>0</v>
      </c>
    </row>
    <row r="286" spans="1:6" s="16" customFormat="1">
      <c r="A286" s="109" t="s">
        <v>52</v>
      </c>
      <c r="B286" s="63">
        <v>3929.66</v>
      </c>
      <c r="C286" s="63">
        <v>1500</v>
      </c>
      <c r="D286" s="73">
        <v>0</v>
      </c>
      <c r="E286" s="73">
        <v>0</v>
      </c>
      <c r="F286" s="73">
        <v>0</v>
      </c>
    </row>
    <row r="287" spans="1:6" s="16" customFormat="1">
      <c r="A287" s="109" t="s">
        <v>53</v>
      </c>
      <c r="B287" s="63">
        <v>3082.92</v>
      </c>
      <c r="C287" s="63">
        <v>1500</v>
      </c>
      <c r="D287" s="73">
        <v>0</v>
      </c>
      <c r="E287" s="73">
        <v>0</v>
      </c>
      <c r="F287" s="73">
        <v>0</v>
      </c>
    </row>
    <row r="288" spans="1:6">
      <c r="A288" s="109" t="s">
        <v>55</v>
      </c>
      <c r="B288" s="63">
        <v>56772.6</v>
      </c>
      <c r="C288" s="63">
        <v>80000</v>
      </c>
      <c r="D288" s="73">
        <v>0</v>
      </c>
      <c r="E288" s="73">
        <v>0</v>
      </c>
      <c r="F288" s="73">
        <v>0</v>
      </c>
    </row>
    <row r="289" spans="1:6">
      <c r="A289" s="109" t="s">
        <v>129</v>
      </c>
      <c r="B289" s="63">
        <v>56772.6</v>
      </c>
      <c r="C289" s="63">
        <v>80000</v>
      </c>
      <c r="D289" s="73">
        <v>0</v>
      </c>
      <c r="E289" s="73">
        <v>0</v>
      </c>
      <c r="F289" s="73">
        <v>0</v>
      </c>
    </row>
    <row r="290" spans="1:6">
      <c r="A290" s="109" t="s">
        <v>58</v>
      </c>
      <c r="B290" s="63">
        <v>-64.73</v>
      </c>
      <c r="C290" s="63">
        <v>0</v>
      </c>
      <c r="D290" s="73">
        <v>0</v>
      </c>
      <c r="E290" s="73">
        <v>0</v>
      </c>
      <c r="F290" s="73">
        <v>0</v>
      </c>
    </row>
    <row r="291" spans="1:6">
      <c r="A291" s="109" t="s">
        <v>59</v>
      </c>
      <c r="B291" s="63">
        <v>-64.73</v>
      </c>
      <c r="C291" s="63">
        <v>0</v>
      </c>
      <c r="D291" s="73">
        <v>0</v>
      </c>
      <c r="E291" s="73">
        <v>0</v>
      </c>
      <c r="F291" s="73">
        <v>0</v>
      </c>
    </row>
    <row r="292" spans="1:6">
      <c r="A292" s="109" t="s">
        <v>60</v>
      </c>
      <c r="B292" s="63">
        <v>57.3</v>
      </c>
      <c r="C292" s="63">
        <v>0</v>
      </c>
      <c r="D292" s="73">
        <v>0</v>
      </c>
      <c r="E292" s="73">
        <v>0</v>
      </c>
      <c r="F292" s="73">
        <v>0</v>
      </c>
    </row>
    <row r="293" spans="1:6">
      <c r="A293" s="109" t="s">
        <v>61</v>
      </c>
      <c r="B293" s="63">
        <v>57.3</v>
      </c>
      <c r="C293" s="63">
        <v>0</v>
      </c>
      <c r="D293" s="73">
        <v>0</v>
      </c>
      <c r="E293" s="73">
        <v>0</v>
      </c>
      <c r="F293" s="73">
        <v>0</v>
      </c>
    </row>
    <row r="294" spans="1:6" s="16" customFormat="1">
      <c r="A294" s="109" t="s">
        <v>64</v>
      </c>
      <c r="B294" s="63">
        <v>418.75</v>
      </c>
      <c r="C294" s="63">
        <v>0</v>
      </c>
      <c r="D294" s="73">
        <v>0</v>
      </c>
      <c r="E294" s="73">
        <v>0</v>
      </c>
      <c r="F294" s="73">
        <v>0</v>
      </c>
    </row>
    <row r="295" spans="1:6">
      <c r="A295" s="109" t="s">
        <v>68</v>
      </c>
      <c r="B295" s="63">
        <v>418.75</v>
      </c>
      <c r="C295" s="63">
        <v>0</v>
      </c>
      <c r="D295" s="73">
        <v>0</v>
      </c>
      <c r="E295" s="73">
        <v>0</v>
      </c>
      <c r="F295" s="73">
        <v>0</v>
      </c>
    </row>
    <row r="296" spans="1:6">
      <c r="A296" s="109" t="s">
        <v>69</v>
      </c>
      <c r="B296" s="63">
        <v>418.75</v>
      </c>
      <c r="C296" s="63">
        <v>0</v>
      </c>
      <c r="D296" s="73">
        <v>0</v>
      </c>
      <c r="E296" s="73">
        <v>0</v>
      </c>
      <c r="F296" s="73">
        <v>0</v>
      </c>
    </row>
    <row r="297" spans="1:6">
      <c r="A297" s="109" t="s">
        <v>90</v>
      </c>
      <c r="B297" s="63">
        <v>330.06</v>
      </c>
      <c r="C297" s="63">
        <v>0</v>
      </c>
      <c r="D297" s="73">
        <v>0</v>
      </c>
      <c r="E297" s="73">
        <v>0</v>
      </c>
      <c r="F297" s="73">
        <v>0</v>
      </c>
    </row>
    <row r="298" spans="1:6">
      <c r="A298" s="109" t="s">
        <v>97</v>
      </c>
      <c r="B298" s="63">
        <v>228</v>
      </c>
      <c r="C298" s="63">
        <v>0</v>
      </c>
      <c r="D298" s="73">
        <v>0</v>
      </c>
      <c r="E298" s="73">
        <v>0</v>
      </c>
      <c r="F298" s="73">
        <v>0</v>
      </c>
    </row>
    <row r="299" spans="1:6" s="16" customFormat="1">
      <c r="A299" s="109" t="s">
        <v>98</v>
      </c>
      <c r="B299" s="63">
        <v>228</v>
      </c>
      <c r="C299" s="63">
        <v>0</v>
      </c>
      <c r="D299" s="73">
        <v>0</v>
      </c>
      <c r="E299" s="73">
        <v>0</v>
      </c>
      <c r="F299" s="73">
        <v>0</v>
      </c>
    </row>
    <row r="300" spans="1:6" s="16" customFormat="1">
      <c r="A300" s="109" t="s">
        <v>99</v>
      </c>
      <c r="B300" s="63">
        <v>102.06</v>
      </c>
      <c r="C300" s="63">
        <v>0</v>
      </c>
      <c r="D300" s="73">
        <v>0</v>
      </c>
      <c r="E300" s="73">
        <v>0</v>
      </c>
      <c r="F300" s="73">
        <v>0</v>
      </c>
    </row>
    <row r="301" spans="1:6" s="16" customFormat="1">
      <c r="A301" s="109" t="s">
        <v>100</v>
      </c>
      <c r="B301" s="63">
        <v>102.06</v>
      </c>
      <c r="C301" s="63">
        <v>0</v>
      </c>
      <c r="D301" s="73">
        <v>0</v>
      </c>
      <c r="E301" s="73">
        <v>0</v>
      </c>
      <c r="F301" s="73">
        <v>0</v>
      </c>
    </row>
    <row r="302" spans="1:6" s="16" customFormat="1">
      <c r="A302" s="118" t="s">
        <v>122</v>
      </c>
      <c r="B302" s="69">
        <v>2720.34</v>
      </c>
      <c r="C302" s="69">
        <v>0</v>
      </c>
      <c r="D302" s="64">
        <v>0</v>
      </c>
      <c r="E302" s="64">
        <v>0</v>
      </c>
      <c r="F302" s="64">
        <v>0</v>
      </c>
    </row>
    <row r="303" spans="1:6">
      <c r="A303" s="109" t="s">
        <v>123</v>
      </c>
      <c r="B303" s="63">
        <v>2720.34</v>
      </c>
      <c r="C303" s="63">
        <v>0</v>
      </c>
      <c r="D303" s="64">
        <v>0</v>
      </c>
      <c r="E303" s="64">
        <v>0</v>
      </c>
      <c r="F303" s="64">
        <v>0</v>
      </c>
    </row>
    <row r="304" spans="1:6">
      <c r="A304" s="109" t="s">
        <v>130</v>
      </c>
      <c r="B304" s="63">
        <v>42.96</v>
      </c>
      <c r="C304" s="63">
        <v>0</v>
      </c>
      <c r="D304" s="64">
        <v>0</v>
      </c>
      <c r="E304" s="64">
        <v>0</v>
      </c>
      <c r="F304" s="64">
        <v>0</v>
      </c>
    </row>
    <row r="305" spans="1:6">
      <c r="A305" s="109" t="s">
        <v>131</v>
      </c>
      <c r="B305" s="63">
        <v>42.96</v>
      </c>
      <c r="C305" s="63">
        <v>0</v>
      </c>
      <c r="D305" s="64">
        <v>0</v>
      </c>
      <c r="E305" s="64">
        <v>0</v>
      </c>
      <c r="F305" s="64">
        <v>0</v>
      </c>
    </row>
    <row r="306" spans="1:6">
      <c r="A306" s="109" t="s">
        <v>124</v>
      </c>
      <c r="B306" s="63">
        <v>2677.38</v>
      </c>
      <c r="C306" s="63">
        <v>0</v>
      </c>
      <c r="D306" s="64">
        <v>0</v>
      </c>
      <c r="E306" s="64">
        <v>0</v>
      </c>
      <c r="F306" s="64">
        <v>0</v>
      </c>
    </row>
    <row r="307" spans="1:6">
      <c r="A307" s="109" t="s">
        <v>125</v>
      </c>
      <c r="B307" s="63">
        <v>1223</v>
      </c>
      <c r="C307" s="63">
        <v>0</v>
      </c>
      <c r="D307" s="64">
        <v>0</v>
      </c>
      <c r="E307" s="64">
        <v>0</v>
      </c>
      <c r="F307" s="64">
        <v>0</v>
      </c>
    </row>
    <row r="308" spans="1:6">
      <c r="A308" s="109" t="s">
        <v>154</v>
      </c>
      <c r="B308" s="63">
        <v>287.27</v>
      </c>
      <c r="C308" s="63">
        <v>0</v>
      </c>
      <c r="D308" s="64">
        <v>0</v>
      </c>
      <c r="E308" s="64">
        <v>0</v>
      </c>
      <c r="F308" s="64">
        <v>0</v>
      </c>
    </row>
    <row r="309" spans="1:6">
      <c r="A309" s="109" t="s">
        <v>126</v>
      </c>
      <c r="B309" s="63">
        <v>1167.1099999999999</v>
      </c>
      <c r="C309" s="63">
        <v>0</v>
      </c>
      <c r="D309" s="64">
        <v>0</v>
      </c>
      <c r="E309" s="64">
        <v>0</v>
      </c>
      <c r="F309" s="64">
        <v>0</v>
      </c>
    </row>
    <row r="310" spans="1:6">
      <c r="A310" s="113" t="s">
        <v>132</v>
      </c>
      <c r="B310" s="69">
        <v>976.5</v>
      </c>
      <c r="C310" s="63">
        <v>0</v>
      </c>
      <c r="D310" s="64">
        <v>0</v>
      </c>
      <c r="E310" s="64">
        <v>0</v>
      </c>
      <c r="F310" s="64">
        <v>0</v>
      </c>
    </row>
    <row r="311" spans="1:6">
      <c r="A311" s="109" t="s">
        <v>133</v>
      </c>
      <c r="B311" s="63">
        <v>976.5</v>
      </c>
      <c r="C311" s="63">
        <v>0</v>
      </c>
      <c r="D311" s="73">
        <v>0</v>
      </c>
      <c r="E311" s="73">
        <v>0</v>
      </c>
      <c r="F311" s="73">
        <v>0</v>
      </c>
    </row>
    <row r="312" spans="1:6">
      <c r="A312" s="109" t="s">
        <v>134</v>
      </c>
      <c r="B312" s="63">
        <v>976.5</v>
      </c>
      <c r="C312" s="63">
        <v>0</v>
      </c>
      <c r="D312" s="73">
        <v>0</v>
      </c>
      <c r="E312" s="73">
        <v>0</v>
      </c>
      <c r="F312" s="73">
        <v>0</v>
      </c>
    </row>
    <row r="313" spans="1:6">
      <c r="A313" s="109" t="s">
        <v>135</v>
      </c>
      <c r="B313" s="63">
        <v>976.5</v>
      </c>
      <c r="C313" s="63">
        <v>0</v>
      </c>
      <c r="D313" s="73">
        <v>0</v>
      </c>
      <c r="E313" s="73">
        <v>0</v>
      </c>
      <c r="F313" s="73">
        <v>0</v>
      </c>
    </row>
    <row r="314" spans="1:6">
      <c r="A314" s="112" t="s">
        <v>34</v>
      </c>
      <c r="B314" s="60">
        <v>4104.8599999999997</v>
      </c>
      <c r="C314" s="60">
        <v>0</v>
      </c>
      <c r="D314" s="79">
        <v>0</v>
      </c>
      <c r="E314" s="79">
        <v>0</v>
      </c>
      <c r="F314" s="79">
        <v>0</v>
      </c>
    </row>
    <row r="315" spans="1:6">
      <c r="A315" s="113" t="s">
        <v>127</v>
      </c>
      <c r="B315" s="69">
        <v>4104.8599999999997</v>
      </c>
      <c r="C315" s="63">
        <v>0</v>
      </c>
      <c r="D315" s="64">
        <v>0</v>
      </c>
      <c r="E315" s="64">
        <v>0</v>
      </c>
      <c r="F315" s="64">
        <v>0</v>
      </c>
    </row>
    <row r="316" spans="1:6" s="154" customFormat="1">
      <c r="A316" s="109" t="s">
        <v>128</v>
      </c>
      <c r="B316" s="63">
        <v>3248.98</v>
      </c>
      <c r="C316" s="63">
        <v>0</v>
      </c>
      <c r="D316" s="73">
        <v>0</v>
      </c>
      <c r="E316" s="73">
        <v>0</v>
      </c>
      <c r="F316" s="73">
        <v>0</v>
      </c>
    </row>
    <row r="317" spans="1:6">
      <c r="A317" s="109" t="s">
        <v>155</v>
      </c>
      <c r="B317" s="63">
        <v>3248.98</v>
      </c>
      <c r="C317" s="63">
        <v>0</v>
      </c>
      <c r="D317" s="73">
        <v>0</v>
      </c>
      <c r="E317" s="73">
        <v>0</v>
      </c>
      <c r="F317" s="73">
        <v>0</v>
      </c>
    </row>
    <row r="318" spans="1:6">
      <c r="A318" s="109" t="s">
        <v>156</v>
      </c>
      <c r="B318" s="63">
        <v>3248.98</v>
      </c>
      <c r="C318" s="63">
        <v>0</v>
      </c>
      <c r="D318" s="73">
        <v>0</v>
      </c>
      <c r="E318" s="73">
        <v>0</v>
      </c>
      <c r="F318" s="73">
        <v>0</v>
      </c>
    </row>
    <row r="319" spans="1:6">
      <c r="A319" s="109" t="s">
        <v>139</v>
      </c>
      <c r="B319" s="63">
        <v>855.88</v>
      </c>
      <c r="C319" s="63">
        <v>0</v>
      </c>
      <c r="D319" s="73">
        <v>0</v>
      </c>
      <c r="E319" s="73">
        <v>0</v>
      </c>
      <c r="F319" s="73">
        <v>0</v>
      </c>
    </row>
    <row r="320" spans="1:6">
      <c r="A320" s="109" t="s">
        <v>140</v>
      </c>
      <c r="B320" s="63">
        <v>855.88</v>
      </c>
      <c r="C320" s="63">
        <v>0</v>
      </c>
      <c r="D320" s="73">
        <v>0</v>
      </c>
      <c r="E320" s="73">
        <v>0</v>
      </c>
      <c r="F320" s="73">
        <v>0</v>
      </c>
    </row>
    <row r="321" spans="1:6">
      <c r="A321" s="109" t="s">
        <v>141</v>
      </c>
      <c r="B321" s="63">
        <v>855.88</v>
      </c>
      <c r="C321" s="63">
        <v>0</v>
      </c>
      <c r="D321" s="73">
        <v>0</v>
      </c>
      <c r="E321" s="73">
        <v>0</v>
      </c>
      <c r="F321" s="73">
        <v>0</v>
      </c>
    </row>
    <row r="322" spans="1:6" ht="15.75">
      <c r="A322" s="119" t="s">
        <v>202</v>
      </c>
      <c r="B322" s="83">
        <v>0</v>
      </c>
      <c r="C322" s="83">
        <v>0</v>
      </c>
      <c r="D322" s="93">
        <f>SUM(D323+D372)</f>
        <v>80000</v>
      </c>
      <c r="E322" s="93">
        <f t="shared" ref="E322:F322" si="67">SUM(E323+E372)</f>
        <v>80000</v>
      </c>
      <c r="F322" s="93">
        <f t="shared" si="67"/>
        <v>80000</v>
      </c>
    </row>
    <row r="323" spans="1:6">
      <c r="A323" s="112" t="s">
        <v>173</v>
      </c>
      <c r="B323" s="60">
        <v>0</v>
      </c>
      <c r="C323" s="60">
        <v>0</v>
      </c>
      <c r="D323" s="79">
        <f>SUM(D324+D331+D361+D368)</f>
        <v>80000</v>
      </c>
      <c r="E323" s="79">
        <f t="shared" ref="E323:F323" si="68">SUM(E324+E331+E361+E368)</f>
        <v>80000</v>
      </c>
      <c r="F323" s="79">
        <f t="shared" si="68"/>
        <v>80000</v>
      </c>
    </row>
    <row r="324" spans="1:6">
      <c r="A324" s="113" t="s">
        <v>33</v>
      </c>
      <c r="B324" s="69">
        <v>0</v>
      </c>
      <c r="C324" s="69">
        <v>0</v>
      </c>
      <c r="D324" s="64">
        <f>SUM(D325+D328)</f>
        <v>0</v>
      </c>
      <c r="E324" s="64">
        <f t="shared" ref="E324:F324" si="69">SUM(E325+E328)</f>
        <v>0</v>
      </c>
      <c r="F324" s="64">
        <f t="shared" si="69"/>
        <v>0</v>
      </c>
    </row>
    <row r="325" spans="1:6">
      <c r="A325" s="109" t="s">
        <v>105</v>
      </c>
      <c r="B325" s="63">
        <v>0</v>
      </c>
      <c r="C325" s="63">
        <v>0</v>
      </c>
      <c r="D325" s="73">
        <f>D326</f>
        <v>0</v>
      </c>
      <c r="E325" s="73">
        <f t="shared" ref="E325:F326" si="70">E326</f>
        <v>0</v>
      </c>
      <c r="F325" s="73">
        <f t="shared" si="70"/>
        <v>0</v>
      </c>
    </row>
    <row r="326" spans="1:6">
      <c r="A326" s="109" t="s">
        <v>106</v>
      </c>
      <c r="B326" s="63">
        <v>0</v>
      </c>
      <c r="C326" s="63">
        <v>0</v>
      </c>
      <c r="D326" s="73">
        <f>D327</f>
        <v>0</v>
      </c>
      <c r="E326" s="73">
        <f t="shared" si="70"/>
        <v>0</v>
      </c>
      <c r="F326" s="73">
        <f t="shared" si="70"/>
        <v>0</v>
      </c>
    </row>
    <row r="327" spans="1:6">
      <c r="A327" s="109" t="s">
        <v>107</v>
      </c>
      <c r="B327" s="63">
        <v>0</v>
      </c>
      <c r="C327" s="63">
        <v>0</v>
      </c>
      <c r="D327" s="73">
        <v>0</v>
      </c>
      <c r="E327" s="73">
        <v>0</v>
      </c>
      <c r="F327" s="73">
        <v>0</v>
      </c>
    </row>
    <row r="328" spans="1:6">
      <c r="A328" s="109" t="s">
        <v>114</v>
      </c>
      <c r="B328" s="63">
        <v>0</v>
      </c>
      <c r="C328" s="63">
        <v>0</v>
      </c>
      <c r="D328" s="73">
        <f>D329</f>
        <v>0</v>
      </c>
      <c r="E328" s="73">
        <f t="shared" ref="E328:F329" si="71">E329</f>
        <v>0</v>
      </c>
      <c r="F328" s="73">
        <f t="shared" si="71"/>
        <v>0</v>
      </c>
    </row>
    <row r="329" spans="1:6">
      <c r="A329" s="109" t="s">
        <v>115</v>
      </c>
      <c r="B329" s="63">
        <v>0</v>
      </c>
      <c r="C329" s="63">
        <v>0</v>
      </c>
      <c r="D329" s="73">
        <f>D330</f>
        <v>0</v>
      </c>
      <c r="E329" s="73">
        <f t="shared" si="71"/>
        <v>0</v>
      </c>
      <c r="F329" s="73">
        <f t="shared" si="71"/>
        <v>0</v>
      </c>
    </row>
    <row r="330" spans="1:6" s="16" customFormat="1">
      <c r="A330" s="109" t="s">
        <v>116</v>
      </c>
      <c r="B330" s="63">
        <v>0</v>
      </c>
      <c r="C330" s="63">
        <v>0</v>
      </c>
      <c r="D330" s="73">
        <v>0</v>
      </c>
      <c r="E330" s="73">
        <v>0</v>
      </c>
      <c r="F330" s="73">
        <v>0</v>
      </c>
    </row>
    <row r="331" spans="1:6" s="16" customFormat="1">
      <c r="A331" s="113" t="s">
        <v>40</v>
      </c>
      <c r="B331" s="69">
        <v>0</v>
      </c>
      <c r="C331" s="69">
        <v>0</v>
      </c>
      <c r="D331" s="64">
        <f>SUM(D332+D340+D352+D355)</f>
        <v>80000</v>
      </c>
      <c r="E331" s="64">
        <f t="shared" ref="E331:F331" si="72">SUM(E332+E340+E352+E355)</f>
        <v>80000</v>
      </c>
      <c r="F331" s="64">
        <f t="shared" si="72"/>
        <v>80000</v>
      </c>
    </row>
    <row r="332" spans="1:6" s="16" customFormat="1">
      <c r="A332" s="109" t="s">
        <v>41</v>
      </c>
      <c r="B332" s="63">
        <v>0</v>
      </c>
      <c r="C332" s="63">
        <v>0</v>
      </c>
      <c r="D332" s="73">
        <v>0</v>
      </c>
      <c r="E332" s="73">
        <v>0</v>
      </c>
      <c r="F332" s="73">
        <v>0</v>
      </c>
    </row>
    <row r="333" spans="1:6">
      <c r="A333" s="109" t="s">
        <v>42</v>
      </c>
      <c r="B333" s="63">
        <v>0</v>
      </c>
      <c r="C333" s="63">
        <v>0</v>
      </c>
      <c r="D333" s="73">
        <v>0</v>
      </c>
      <c r="E333" s="73">
        <v>0</v>
      </c>
      <c r="F333" s="73">
        <v>0</v>
      </c>
    </row>
    <row r="334" spans="1:6">
      <c r="A334" s="109" t="s">
        <v>43</v>
      </c>
      <c r="B334" s="63">
        <v>0</v>
      </c>
      <c r="C334" s="63">
        <v>0</v>
      </c>
      <c r="D334" s="73">
        <v>0</v>
      </c>
      <c r="E334" s="73">
        <v>0</v>
      </c>
      <c r="F334" s="73">
        <v>0</v>
      </c>
    </row>
    <row r="335" spans="1:6">
      <c r="A335" s="109" t="s">
        <v>151</v>
      </c>
      <c r="B335" s="63">
        <v>0</v>
      </c>
      <c r="C335" s="63">
        <v>0</v>
      </c>
      <c r="D335" s="73">
        <v>0</v>
      </c>
      <c r="E335" s="73">
        <v>0</v>
      </c>
      <c r="F335" s="73">
        <v>0</v>
      </c>
    </row>
    <row r="336" spans="1:6">
      <c r="A336" s="109" t="s">
        <v>44</v>
      </c>
      <c r="B336" s="63">
        <v>0</v>
      </c>
      <c r="C336" s="63">
        <v>0</v>
      </c>
      <c r="D336" s="73">
        <v>0</v>
      </c>
      <c r="E336" s="73">
        <v>0</v>
      </c>
      <c r="F336" s="73">
        <v>0</v>
      </c>
    </row>
    <row r="337" spans="1:6">
      <c r="A337" s="109" t="s">
        <v>152</v>
      </c>
      <c r="B337" s="63">
        <v>0</v>
      </c>
      <c r="C337" s="63">
        <v>0</v>
      </c>
      <c r="D337" s="73">
        <v>0</v>
      </c>
      <c r="E337" s="73">
        <v>0</v>
      </c>
      <c r="F337" s="73">
        <v>0</v>
      </c>
    </row>
    <row r="338" spans="1:6">
      <c r="A338" s="109" t="s">
        <v>45</v>
      </c>
      <c r="B338" s="63">
        <v>0</v>
      </c>
      <c r="C338" s="63">
        <v>0</v>
      </c>
      <c r="D338" s="73">
        <v>0</v>
      </c>
      <c r="E338" s="73">
        <v>0</v>
      </c>
      <c r="F338" s="73">
        <v>0</v>
      </c>
    </row>
    <row r="339" spans="1:6">
      <c r="A339" s="109" t="s">
        <v>153</v>
      </c>
      <c r="B339" s="63">
        <v>0</v>
      </c>
      <c r="C339" s="63">
        <v>0</v>
      </c>
      <c r="D339" s="73">
        <v>0</v>
      </c>
      <c r="E339" s="73">
        <v>0</v>
      </c>
      <c r="F339" s="73">
        <v>0</v>
      </c>
    </row>
    <row r="340" spans="1:6">
      <c r="A340" s="109" t="s">
        <v>48</v>
      </c>
      <c r="B340" s="63">
        <v>0</v>
      </c>
      <c r="C340" s="63">
        <v>0</v>
      </c>
      <c r="D340" s="73">
        <f>SUM(D341+D346)</f>
        <v>80000</v>
      </c>
      <c r="E340" s="73">
        <f t="shared" ref="E340:F340" si="73">SUM(E341+E346)</f>
        <v>80000</v>
      </c>
      <c r="F340" s="73">
        <f t="shared" si="73"/>
        <v>80000</v>
      </c>
    </row>
    <row r="341" spans="1:6">
      <c r="A341" s="109" t="s">
        <v>49</v>
      </c>
      <c r="B341" s="63">
        <v>0</v>
      </c>
      <c r="C341" s="63">
        <v>0</v>
      </c>
      <c r="D341" s="73">
        <v>0</v>
      </c>
      <c r="E341" s="73">
        <v>0</v>
      </c>
      <c r="F341" s="73">
        <v>0</v>
      </c>
    </row>
    <row r="342" spans="1:6">
      <c r="A342" s="109" t="s">
        <v>50</v>
      </c>
      <c r="B342" s="63">
        <v>0</v>
      </c>
      <c r="C342" s="63">
        <v>0</v>
      </c>
      <c r="D342" s="73">
        <v>0</v>
      </c>
      <c r="E342" s="73">
        <v>0</v>
      </c>
      <c r="F342" s="73">
        <v>0</v>
      </c>
    </row>
    <row r="343" spans="1:6">
      <c r="A343" s="109" t="s">
        <v>51</v>
      </c>
      <c r="B343" s="63">
        <v>0</v>
      </c>
      <c r="C343" s="63">
        <v>0</v>
      </c>
      <c r="D343" s="73">
        <v>0</v>
      </c>
      <c r="E343" s="73">
        <v>0</v>
      </c>
      <c r="F343" s="73">
        <v>0</v>
      </c>
    </row>
    <row r="344" spans="1:6">
      <c r="A344" s="109" t="s">
        <v>52</v>
      </c>
      <c r="B344" s="63">
        <v>0</v>
      </c>
      <c r="C344" s="63">
        <v>0</v>
      </c>
      <c r="D344" s="73">
        <v>0</v>
      </c>
      <c r="E344" s="73">
        <v>0</v>
      </c>
      <c r="F344" s="73">
        <v>0</v>
      </c>
    </row>
    <row r="345" spans="1:6">
      <c r="A345" s="109" t="s">
        <v>53</v>
      </c>
      <c r="B345" s="63">
        <v>0</v>
      </c>
      <c r="C345" s="63">
        <v>0</v>
      </c>
      <c r="D345" s="73">
        <v>0</v>
      </c>
      <c r="E345" s="73">
        <v>0</v>
      </c>
      <c r="F345" s="73">
        <v>0</v>
      </c>
    </row>
    <row r="346" spans="1:6">
      <c r="A346" s="109" t="s">
        <v>55</v>
      </c>
      <c r="B346" s="63">
        <v>0</v>
      </c>
      <c r="C346" s="63">
        <v>0</v>
      </c>
      <c r="D346" s="73">
        <v>80000</v>
      </c>
      <c r="E346" s="73">
        <v>80000</v>
      </c>
      <c r="F346" s="73">
        <v>80000</v>
      </c>
    </row>
    <row r="347" spans="1:6" ht="14.25" customHeight="1">
      <c r="A347" s="109" t="s">
        <v>129</v>
      </c>
      <c r="B347" s="63">
        <v>0</v>
      </c>
      <c r="C347" s="63">
        <v>0</v>
      </c>
      <c r="D347" s="73">
        <v>80000</v>
      </c>
      <c r="E347" s="73">
        <v>80000</v>
      </c>
      <c r="F347" s="73">
        <v>80000</v>
      </c>
    </row>
    <row r="348" spans="1:6">
      <c r="A348" s="109" t="s">
        <v>58</v>
      </c>
      <c r="B348" s="63">
        <v>0</v>
      </c>
      <c r="C348" s="63">
        <v>0</v>
      </c>
      <c r="D348" s="73">
        <v>0</v>
      </c>
      <c r="E348" s="73">
        <v>0</v>
      </c>
      <c r="F348" s="73">
        <v>0</v>
      </c>
    </row>
    <row r="349" spans="1:6">
      <c r="A349" s="109" t="s">
        <v>59</v>
      </c>
      <c r="B349" s="63">
        <v>0</v>
      </c>
      <c r="C349" s="63">
        <v>0</v>
      </c>
      <c r="D349" s="73">
        <v>0</v>
      </c>
      <c r="E349" s="73">
        <v>0</v>
      </c>
      <c r="F349" s="73">
        <v>0</v>
      </c>
    </row>
    <row r="350" spans="1:6">
      <c r="A350" s="109" t="s">
        <v>60</v>
      </c>
      <c r="B350" s="63">
        <v>0</v>
      </c>
      <c r="C350" s="63">
        <v>0</v>
      </c>
      <c r="D350" s="73">
        <v>0</v>
      </c>
      <c r="E350" s="73">
        <v>0</v>
      </c>
      <c r="F350" s="73">
        <v>0</v>
      </c>
    </row>
    <row r="351" spans="1:6">
      <c r="A351" s="109" t="s">
        <v>61</v>
      </c>
      <c r="B351" s="63">
        <v>0</v>
      </c>
      <c r="C351" s="63">
        <v>0</v>
      </c>
      <c r="D351" s="73">
        <v>0</v>
      </c>
      <c r="E351" s="73">
        <v>0</v>
      </c>
      <c r="F351" s="73">
        <v>0</v>
      </c>
    </row>
    <row r="352" spans="1:6">
      <c r="A352" s="109" t="s">
        <v>64</v>
      </c>
      <c r="B352" s="63">
        <v>0</v>
      </c>
      <c r="C352" s="63">
        <v>0</v>
      </c>
      <c r="D352" s="73">
        <v>0</v>
      </c>
      <c r="E352" s="73">
        <v>0</v>
      </c>
      <c r="F352" s="73">
        <v>0</v>
      </c>
    </row>
    <row r="353" spans="1:6">
      <c r="A353" s="109" t="s">
        <v>68</v>
      </c>
      <c r="B353" s="63">
        <v>0</v>
      </c>
      <c r="C353" s="63">
        <v>0</v>
      </c>
      <c r="D353" s="73">
        <v>0</v>
      </c>
      <c r="E353" s="73">
        <v>0</v>
      </c>
      <c r="F353" s="73">
        <v>0</v>
      </c>
    </row>
    <row r="354" spans="1:6">
      <c r="A354" s="109" t="s">
        <v>69</v>
      </c>
      <c r="B354" s="63">
        <v>0</v>
      </c>
      <c r="C354" s="63">
        <v>0</v>
      </c>
      <c r="D354" s="73">
        <v>0</v>
      </c>
      <c r="E354" s="73">
        <v>0</v>
      </c>
      <c r="F354" s="73">
        <v>0</v>
      </c>
    </row>
    <row r="355" spans="1:6">
      <c r="A355" s="109" t="s">
        <v>90</v>
      </c>
      <c r="B355" s="63">
        <v>0</v>
      </c>
      <c r="C355" s="63">
        <v>0</v>
      </c>
      <c r="D355" s="73">
        <v>0</v>
      </c>
      <c r="E355" s="73">
        <v>0</v>
      </c>
      <c r="F355" s="73">
        <v>0</v>
      </c>
    </row>
    <row r="356" spans="1:6">
      <c r="A356" s="109" t="s">
        <v>97</v>
      </c>
      <c r="B356" s="63">
        <v>0</v>
      </c>
      <c r="C356" s="63">
        <v>0</v>
      </c>
      <c r="D356" s="73">
        <v>0</v>
      </c>
      <c r="E356" s="73">
        <v>0</v>
      </c>
      <c r="F356" s="73">
        <v>0</v>
      </c>
    </row>
    <row r="357" spans="1:6">
      <c r="A357" s="109" t="s">
        <v>98</v>
      </c>
      <c r="B357" s="63">
        <v>0</v>
      </c>
      <c r="C357" s="63">
        <v>0</v>
      </c>
      <c r="D357" s="73">
        <v>0</v>
      </c>
      <c r="E357" s="73">
        <v>0</v>
      </c>
      <c r="F357" s="73">
        <v>0</v>
      </c>
    </row>
    <row r="358" spans="1:6">
      <c r="A358" s="109" t="s">
        <v>99</v>
      </c>
      <c r="B358" s="63">
        <v>0</v>
      </c>
      <c r="C358" s="63">
        <v>0</v>
      </c>
      <c r="D358" s="73">
        <v>0</v>
      </c>
      <c r="E358" s="73">
        <v>0</v>
      </c>
      <c r="F358" s="73">
        <v>0</v>
      </c>
    </row>
    <row r="359" spans="1:6">
      <c r="A359" s="109" t="s">
        <v>100</v>
      </c>
      <c r="B359" s="63">
        <v>0</v>
      </c>
      <c r="C359" s="63">
        <v>0</v>
      </c>
      <c r="D359" s="73">
        <v>0</v>
      </c>
      <c r="E359" s="73">
        <v>0</v>
      </c>
      <c r="F359" s="73">
        <v>0</v>
      </c>
    </row>
    <row r="360" spans="1:6">
      <c r="A360" s="118" t="s">
        <v>122</v>
      </c>
      <c r="B360" s="69">
        <v>0</v>
      </c>
      <c r="C360" s="69">
        <v>0</v>
      </c>
      <c r="D360" s="64">
        <v>0</v>
      </c>
      <c r="E360" s="64">
        <v>0</v>
      </c>
      <c r="F360" s="64">
        <v>0</v>
      </c>
    </row>
    <row r="361" spans="1:6">
      <c r="A361" s="109" t="s">
        <v>123</v>
      </c>
      <c r="B361" s="63">
        <v>0</v>
      </c>
      <c r="C361" s="63">
        <v>0</v>
      </c>
      <c r="D361" s="64">
        <v>0</v>
      </c>
      <c r="E361" s="64">
        <v>0</v>
      </c>
      <c r="F361" s="64">
        <v>0</v>
      </c>
    </row>
    <row r="362" spans="1:6">
      <c r="A362" s="109" t="s">
        <v>130</v>
      </c>
      <c r="B362" s="63">
        <v>0</v>
      </c>
      <c r="C362" s="63">
        <v>0</v>
      </c>
      <c r="D362" s="64">
        <v>0</v>
      </c>
      <c r="E362" s="64">
        <v>0</v>
      </c>
      <c r="F362" s="64">
        <v>0</v>
      </c>
    </row>
    <row r="363" spans="1:6">
      <c r="A363" s="109" t="s">
        <v>131</v>
      </c>
      <c r="B363" s="63">
        <v>0</v>
      </c>
      <c r="C363" s="63">
        <v>0</v>
      </c>
      <c r="D363" s="64">
        <v>0</v>
      </c>
      <c r="E363" s="64">
        <v>0</v>
      </c>
      <c r="F363" s="64">
        <v>0</v>
      </c>
    </row>
    <row r="364" spans="1:6">
      <c r="A364" s="109" t="s">
        <v>124</v>
      </c>
      <c r="B364" s="63">
        <v>0</v>
      </c>
      <c r="C364" s="63">
        <v>0</v>
      </c>
      <c r="D364" s="64">
        <v>0</v>
      </c>
      <c r="E364" s="64">
        <v>0</v>
      </c>
      <c r="F364" s="64">
        <v>0</v>
      </c>
    </row>
    <row r="365" spans="1:6">
      <c r="A365" s="109" t="s">
        <v>125</v>
      </c>
      <c r="B365" s="63">
        <v>0</v>
      </c>
      <c r="C365" s="63">
        <v>0</v>
      </c>
      <c r="D365" s="64">
        <v>0</v>
      </c>
      <c r="E365" s="64">
        <v>0</v>
      </c>
      <c r="F365" s="64">
        <v>0</v>
      </c>
    </row>
    <row r="366" spans="1:6">
      <c r="A366" s="109" t="s">
        <v>154</v>
      </c>
      <c r="B366" s="63">
        <v>0</v>
      </c>
      <c r="C366" s="63">
        <v>0</v>
      </c>
      <c r="D366" s="64">
        <v>0</v>
      </c>
      <c r="E366" s="64">
        <v>0</v>
      </c>
      <c r="F366" s="64">
        <v>0</v>
      </c>
    </row>
    <row r="367" spans="1:6">
      <c r="A367" s="109" t="s">
        <v>126</v>
      </c>
      <c r="B367" s="63">
        <v>0</v>
      </c>
      <c r="C367" s="63">
        <v>0</v>
      </c>
      <c r="D367" s="64">
        <v>0</v>
      </c>
      <c r="E367" s="64">
        <v>0</v>
      </c>
      <c r="F367" s="64">
        <v>0</v>
      </c>
    </row>
    <row r="368" spans="1:6">
      <c r="A368" s="113" t="s">
        <v>132</v>
      </c>
      <c r="B368" s="69">
        <v>0</v>
      </c>
      <c r="C368" s="63">
        <v>0</v>
      </c>
      <c r="D368" s="64">
        <v>0</v>
      </c>
      <c r="E368" s="64">
        <v>0</v>
      </c>
      <c r="F368" s="64">
        <v>0</v>
      </c>
    </row>
    <row r="369" spans="1:6">
      <c r="A369" s="109" t="s">
        <v>133</v>
      </c>
      <c r="B369" s="63">
        <v>0</v>
      </c>
      <c r="C369" s="63">
        <v>0</v>
      </c>
      <c r="D369" s="73">
        <v>0</v>
      </c>
      <c r="E369" s="73">
        <v>0</v>
      </c>
      <c r="F369" s="73">
        <v>0</v>
      </c>
    </row>
    <row r="370" spans="1:6">
      <c r="A370" s="109" t="s">
        <v>134</v>
      </c>
      <c r="B370" s="63">
        <v>0</v>
      </c>
      <c r="C370" s="63">
        <v>0</v>
      </c>
      <c r="D370" s="73">
        <v>0</v>
      </c>
      <c r="E370" s="73">
        <v>0</v>
      </c>
      <c r="F370" s="73">
        <v>0</v>
      </c>
    </row>
    <row r="371" spans="1:6">
      <c r="A371" s="109" t="s">
        <v>135</v>
      </c>
      <c r="B371" s="63">
        <v>0</v>
      </c>
      <c r="C371" s="63">
        <v>0</v>
      </c>
      <c r="D371" s="73">
        <v>0</v>
      </c>
      <c r="E371" s="73">
        <v>0</v>
      </c>
      <c r="F371" s="73">
        <v>0</v>
      </c>
    </row>
    <row r="372" spans="1:6">
      <c r="A372" s="112" t="s">
        <v>34</v>
      </c>
      <c r="B372" s="60">
        <v>0</v>
      </c>
      <c r="C372" s="60">
        <v>0</v>
      </c>
      <c r="D372" s="79">
        <v>0</v>
      </c>
      <c r="E372" s="79">
        <v>0</v>
      </c>
      <c r="F372" s="79">
        <v>0</v>
      </c>
    </row>
    <row r="373" spans="1:6">
      <c r="A373" s="113" t="s">
        <v>127</v>
      </c>
      <c r="B373" s="69">
        <v>0</v>
      </c>
      <c r="C373" s="63">
        <v>0</v>
      </c>
      <c r="D373" s="64">
        <v>0</v>
      </c>
      <c r="E373" s="64">
        <v>0</v>
      </c>
      <c r="F373" s="64">
        <v>0</v>
      </c>
    </row>
    <row r="374" spans="1:6">
      <c r="A374" s="109" t="s">
        <v>128</v>
      </c>
      <c r="B374" s="63">
        <v>0</v>
      </c>
      <c r="C374" s="63">
        <v>0</v>
      </c>
      <c r="D374" s="73">
        <v>0</v>
      </c>
      <c r="E374" s="73">
        <v>0</v>
      </c>
      <c r="F374" s="73">
        <v>0</v>
      </c>
    </row>
    <row r="375" spans="1:6" s="16" customFormat="1">
      <c r="A375" s="109" t="s">
        <v>155</v>
      </c>
      <c r="B375" s="63">
        <v>0</v>
      </c>
      <c r="C375" s="63">
        <v>0</v>
      </c>
      <c r="D375" s="73">
        <v>0</v>
      </c>
      <c r="E375" s="73">
        <v>0</v>
      </c>
      <c r="F375" s="73">
        <v>0</v>
      </c>
    </row>
    <row r="376" spans="1:6">
      <c r="A376" s="109" t="s">
        <v>156</v>
      </c>
      <c r="B376" s="63">
        <v>0</v>
      </c>
      <c r="C376" s="63">
        <v>0</v>
      </c>
      <c r="D376" s="73">
        <v>0</v>
      </c>
      <c r="E376" s="73">
        <v>0</v>
      </c>
      <c r="F376" s="73">
        <v>0</v>
      </c>
    </row>
    <row r="377" spans="1:6" ht="15.75" customHeight="1">
      <c r="A377" s="109" t="s">
        <v>139</v>
      </c>
      <c r="B377" s="63">
        <v>0</v>
      </c>
      <c r="C377" s="63">
        <v>0</v>
      </c>
      <c r="D377" s="73">
        <v>0</v>
      </c>
      <c r="E377" s="73">
        <v>0</v>
      </c>
      <c r="F377" s="73">
        <v>0</v>
      </c>
    </row>
    <row r="378" spans="1:6">
      <c r="A378" s="109" t="s">
        <v>140</v>
      </c>
      <c r="B378" s="63">
        <v>0</v>
      </c>
      <c r="C378" s="63">
        <v>0</v>
      </c>
      <c r="D378" s="73">
        <v>0</v>
      </c>
      <c r="E378" s="73">
        <v>0</v>
      </c>
      <c r="F378" s="73">
        <v>0</v>
      </c>
    </row>
    <row r="379" spans="1:6" s="16" customFormat="1">
      <c r="A379" s="109" t="s">
        <v>141</v>
      </c>
      <c r="B379" s="63">
        <v>0</v>
      </c>
      <c r="C379" s="63">
        <v>0</v>
      </c>
      <c r="D379" s="73">
        <v>0</v>
      </c>
      <c r="E379" s="73">
        <v>0</v>
      </c>
      <c r="F379" s="73">
        <v>0</v>
      </c>
    </row>
    <row r="380" spans="1:6" s="16" customFormat="1">
      <c r="A380" s="110" t="s">
        <v>157</v>
      </c>
      <c r="B380" s="71">
        <v>1764.29</v>
      </c>
      <c r="C380" s="71">
        <v>0</v>
      </c>
      <c r="D380" s="77">
        <f>D381</f>
        <v>0</v>
      </c>
      <c r="E380" s="77">
        <f t="shared" ref="E380:F380" si="74">E381</f>
        <v>0</v>
      </c>
      <c r="F380" s="77">
        <f t="shared" si="74"/>
        <v>0</v>
      </c>
    </row>
    <row r="381" spans="1:6">
      <c r="A381" s="112" t="s">
        <v>173</v>
      </c>
      <c r="B381" s="60">
        <v>1764.29</v>
      </c>
      <c r="C381" s="60">
        <v>0</v>
      </c>
      <c r="D381" s="79">
        <f>SUM(D382+D389)</f>
        <v>0</v>
      </c>
      <c r="E381" s="79">
        <f t="shared" ref="E381:F381" si="75">SUM(E382+E389)</f>
        <v>0</v>
      </c>
      <c r="F381" s="79">
        <f t="shared" si="75"/>
        <v>0</v>
      </c>
    </row>
    <row r="382" spans="1:6">
      <c r="A382" s="113" t="s">
        <v>40</v>
      </c>
      <c r="B382" s="69">
        <v>1763</v>
      </c>
      <c r="C382" s="69">
        <v>0</v>
      </c>
      <c r="D382" s="64">
        <f>D383</f>
        <v>0</v>
      </c>
      <c r="E382" s="64">
        <f t="shared" ref="E382:F383" si="76">E383</f>
        <v>0</v>
      </c>
      <c r="F382" s="64">
        <f t="shared" si="76"/>
        <v>0</v>
      </c>
    </row>
    <row r="383" spans="1:6">
      <c r="A383" s="109" t="s">
        <v>48</v>
      </c>
      <c r="B383" s="63">
        <v>1763</v>
      </c>
      <c r="C383" s="63">
        <v>0</v>
      </c>
      <c r="D383" s="73">
        <f>D384</f>
        <v>0</v>
      </c>
      <c r="E383" s="73">
        <f t="shared" si="76"/>
        <v>0</v>
      </c>
      <c r="F383" s="73">
        <f t="shared" si="76"/>
        <v>0</v>
      </c>
    </row>
    <row r="384" spans="1:6">
      <c r="A384" s="109" t="s">
        <v>49</v>
      </c>
      <c r="B384" s="63">
        <v>1629.75</v>
      </c>
      <c r="C384" s="63">
        <v>0</v>
      </c>
      <c r="D384" s="73">
        <f>SUM(D385:D386)</f>
        <v>0</v>
      </c>
      <c r="E384" s="73">
        <f t="shared" ref="E384:F384" si="77">SUM(E385:E386)</f>
        <v>0</v>
      </c>
      <c r="F384" s="73">
        <f t="shared" si="77"/>
        <v>0</v>
      </c>
    </row>
    <row r="385" spans="1:6">
      <c r="A385" s="109" t="s">
        <v>51</v>
      </c>
      <c r="B385" s="63">
        <v>1263</v>
      </c>
      <c r="C385" s="63">
        <v>0</v>
      </c>
      <c r="D385" s="73">
        <v>0</v>
      </c>
      <c r="E385" s="73">
        <v>0</v>
      </c>
      <c r="F385" s="73">
        <v>0</v>
      </c>
    </row>
    <row r="386" spans="1:6" s="16" customFormat="1">
      <c r="A386" s="109" t="s">
        <v>54</v>
      </c>
      <c r="B386" s="63">
        <v>366.75</v>
      </c>
      <c r="C386" s="63">
        <v>0</v>
      </c>
      <c r="D386" s="73">
        <v>0</v>
      </c>
      <c r="E386" s="73">
        <v>0</v>
      </c>
      <c r="F386" s="73">
        <v>0</v>
      </c>
    </row>
    <row r="387" spans="1:6" s="16" customFormat="1">
      <c r="A387" s="109" t="s">
        <v>55</v>
      </c>
      <c r="B387" s="63">
        <v>133.25</v>
      </c>
      <c r="C387" s="63">
        <v>0</v>
      </c>
      <c r="D387" s="73">
        <f>D388</f>
        <v>0</v>
      </c>
      <c r="E387" s="73">
        <f t="shared" ref="E387:F387" si="78">E388</f>
        <v>0</v>
      </c>
      <c r="F387" s="73">
        <f t="shared" si="78"/>
        <v>0</v>
      </c>
    </row>
    <row r="388" spans="1:6">
      <c r="A388" s="109" t="s">
        <v>129</v>
      </c>
      <c r="B388" s="63">
        <v>133.25</v>
      </c>
      <c r="C388" s="63">
        <v>0</v>
      </c>
      <c r="D388" s="73">
        <v>0</v>
      </c>
      <c r="E388" s="73">
        <v>0</v>
      </c>
      <c r="F388" s="73">
        <v>0</v>
      </c>
    </row>
    <row r="389" spans="1:6">
      <c r="A389" s="113" t="s">
        <v>132</v>
      </c>
      <c r="B389" s="69">
        <v>1.29</v>
      </c>
      <c r="C389" s="63">
        <v>0</v>
      </c>
      <c r="D389" s="64">
        <v>0</v>
      </c>
      <c r="E389" s="64">
        <v>0</v>
      </c>
      <c r="F389" s="64">
        <v>0</v>
      </c>
    </row>
    <row r="390" spans="1:6">
      <c r="A390" s="109" t="s">
        <v>133</v>
      </c>
      <c r="B390" s="63">
        <v>1.29</v>
      </c>
      <c r="C390" s="63">
        <v>0</v>
      </c>
      <c r="D390" s="73">
        <v>0</v>
      </c>
      <c r="E390" s="73">
        <v>0</v>
      </c>
      <c r="F390" s="73">
        <v>0</v>
      </c>
    </row>
    <row r="391" spans="1:6" s="16" customFormat="1">
      <c r="A391" s="109" t="s">
        <v>134</v>
      </c>
      <c r="B391" s="63">
        <v>1.29</v>
      </c>
      <c r="C391" s="63">
        <v>0</v>
      </c>
      <c r="D391" s="73">
        <v>0</v>
      </c>
      <c r="E391" s="73">
        <v>0</v>
      </c>
      <c r="F391" s="73">
        <v>0</v>
      </c>
    </row>
    <row r="392" spans="1:6" s="16" customFormat="1">
      <c r="A392" s="109" t="s">
        <v>135</v>
      </c>
      <c r="B392" s="63">
        <v>1.29</v>
      </c>
      <c r="C392" s="63">
        <v>0</v>
      </c>
      <c r="D392" s="73">
        <v>0</v>
      </c>
      <c r="E392" s="73">
        <v>0</v>
      </c>
      <c r="F392" s="73">
        <v>0</v>
      </c>
    </row>
    <row r="393" spans="1:6">
      <c r="A393" s="109"/>
      <c r="B393" s="63"/>
      <c r="C393" s="63"/>
      <c r="D393" s="73"/>
      <c r="E393" s="73"/>
      <c r="F393" s="73"/>
    </row>
    <row r="394" spans="1:6" ht="15.75">
      <c r="A394" s="115" t="s">
        <v>176</v>
      </c>
      <c r="B394" s="86">
        <v>189044.36</v>
      </c>
      <c r="C394" s="86">
        <v>226300</v>
      </c>
      <c r="D394" s="94">
        <f>SUM(D395+D424+D536+D480)</f>
        <v>213400</v>
      </c>
      <c r="E394" s="94">
        <f>SUM(E395+E424+E536+E480)</f>
        <v>213400</v>
      </c>
      <c r="F394" s="94">
        <f>SUM(F395+F424+F536+F480)</f>
        <v>213400</v>
      </c>
    </row>
    <row r="395" spans="1:6">
      <c r="A395" s="110" t="s">
        <v>120</v>
      </c>
      <c r="B395" s="71">
        <v>139579.35</v>
      </c>
      <c r="C395" s="71">
        <v>168500</v>
      </c>
      <c r="D395" s="71">
        <f>D396</f>
        <v>155400</v>
      </c>
      <c r="E395" s="71">
        <f t="shared" ref="E395:F395" si="79">E396</f>
        <v>155400</v>
      </c>
      <c r="F395" s="71">
        <f t="shared" si="79"/>
        <v>155400</v>
      </c>
    </row>
    <row r="396" spans="1:6">
      <c r="A396" s="112" t="s">
        <v>173</v>
      </c>
      <c r="B396" s="60">
        <v>139579.35</v>
      </c>
      <c r="C396" s="60">
        <v>168500</v>
      </c>
      <c r="D396" s="60">
        <f>SUM(D397+D411)</f>
        <v>155400</v>
      </c>
      <c r="E396" s="60">
        <f t="shared" ref="E396:F396" si="80">SUM(E397+E411)</f>
        <v>155400</v>
      </c>
      <c r="F396" s="60">
        <f t="shared" si="80"/>
        <v>155400</v>
      </c>
    </row>
    <row r="397" spans="1:6" s="16" customFormat="1">
      <c r="A397" s="113" t="s">
        <v>33</v>
      </c>
      <c r="B397" s="69">
        <v>137382.82999999999</v>
      </c>
      <c r="C397" s="69">
        <v>163400</v>
      </c>
      <c r="D397" s="64">
        <f>SUM(D398+D401+D408)</f>
        <v>152200</v>
      </c>
      <c r="E397" s="64">
        <f t="shared" ref="E397:F397" si="81">SUM(E398+E401+E408)</f>
        <v>152200</v>
      </c>
      <c r="F397" s="64">
        <f t="shared" si="81"/>
        <v>152200</v>
      </c>
    </row>
    <row r="398" spans="1:6" s="16" customFormat="1">
      <c r="A398" s="109" t="s">
        <v>105</v>
      </c>
      <c r="B398" s="63">
        <v>113945.94</v>
      </c>
      <c r="C398" s="63">
        <v>132000</v>
      </c>
      <c r="D398" s="73">
        <v>125000</v>
      </c>
      <c r="E398" s="73">
        <v>125000</v>
      </c>
      <c r="F398" s="73">
        <v>125000</v>
      </c>
    </row>
    <row r="399" spans="1:6" s="16" customFormat="1">
      <c r="A399" s="109" t="s">
        <v>106</v>
      </c>
      <c r="B399" s="63">
        <v>113945.94</v>
      </c>
      <c r="C399" s="63">
        <v>132000</v>
      </c>
      <c r="D399" s="73">
        <v>125000</v>
      </c>
      <c r="E399" s="73">
        <v>125000</v>
      </c>
      <c r="F399" s="73">
        <v>125000</v>
      </c>
    </row>
    <row r="400" spans="1:6" s="16" customFormat="1">
      <c r="A400" s="109" t="s">
        <v>107</v>
      </c>
      <c r="B400" s="63">
        <v>113945.94</v>
      </c>
      <c r="C400" s="63">
        <v>132000</v>
      </c>
      <c r="D400" s="73">
        <v>125000</v>
      </c>
      <c r="E400" s="73">
        <v>125000</v>
      </c>
      <c r="F400" s="73">
        <v>125000</v>
      </c>
    </row>
    <row r="401" spans="1:6">
      <c r="A401" s="109" t="s">
        <v>108</v>
      </c>
      <c r="B401" s="63">
        <v>4641.4399999999996</v>
      </c>
      <c r="C401" s="63">
        <v>7900</v>
      </c>
      <c r="D401" s="73">
        <f>D402</f>
        <v>5200</v>
      </c>
      <c r="E401" s="73">
        <f t="shared" ref="E401:F401" si="82">E402</f>
        <v>5200</v>
      </c>
      <c r="F401" s="73">
        <f t="shared" si="82"/>
        <v>5200</v>
      </c>
    </row>
    <row r="402" spans="1:6">
      <c r="A402" s="109" t="s">
        <v>109</v>
      </c>
      <c r="B402" s="63">
        <v>4641.4399999999996</v>
      </c>
      <c r="C402" s="63">
        <v>7900</v>
      </c>
      <c r="D402" s="73">
        <f>SUM(D403:D407)</f>
        <v>5200</v>
      </c>
      <c r="E402" s="73">
        <f t="shared" ref="E402:F402" si="83">SUM(E403:E407)</f>
        <v>5200</v>
      </c>
      <c r="F402" s="73">
        <f t="shared" si="83"/>
        <v>5200</v>
      </c>
    </row>
    <row r="403" spans="1:6">
      <c r="A403" s="109" t="s">
        <v>110</v>
      </c>
      <c r="B403" s="63">
        <v>2300</v>
      </c>
      <c r="C403" s="63">
        <v>2500</v>
      </c>
      <c r="D403" s="73">
        <v>2000</v>
      </c>
      <c r="E403" s="73">
        <v>2000</v>
      </c>
      <c r="F403" s="73">
        <v>2000</v>
      </c>
    </row>
    <row r="404" spans="1:6">
      <c r="A404" s="109" t="s">
        <v>111</v>
      </c>
      <c r="B404" s="63">
        <v>400</v>
      </c>
      <c r="C404" s="63">
        <v>1000</v>
      </c>
      <c r="D404" s="73">
        <v>1000</v>
      </c>
      <c r="E404" s="73">
        <v>1000</v>
      </c>
      <c r="F404" s="73">
        <v>1000</v>
      </c>
    </row>
    <row r="405" spans="1:6">
      <c r="A405" s="109" t="s">
        <v>112</v>
      </c>
      <c r="B405" s="63">
        <v>441.44</v>
      </c>
      <c r="C405" s="63">
        <v>1400</v>
      </c>
      <c r="D405" s="73">
        <v>400</v>
      </c>
      <c r="E405" s="73">
        <v>400</v>
      </c>
      <c r="F405" s="73">
        <v>400</v>
      </c>
    </row>
    <row r="406" spans="1:6">
      <c r="A406" s="109" t="s">
        <v>113</v>
      </c>
      <c r="B406" s="63">
        <v>1500</v>
      </c>
      <c r="C406" s="63">
        <v>2500</v>
      </c>
      <c r="D406" s="73">
        <v>1800</v>
      </c>
      <c r="E406" s="73">
        <v>1800</v>
      </c>
      <c r="F406" s="73">
        <v>1800</v>
      </c>
    </row>
    <row r="407" spans="1:6">
      <c r="A407" s="109" t="s">
        <v>149</v>
      </c>
      <c r="B407" s="63">
        <v>0</v>
      </c>
      <c r="C407" s="63">
        <v>500</v>
      </c>
      <c r="D407" s="73">
        <v>0</v>
      </c>
      <c r="E407" s="73">
        <v>0</v>
      </c>
      <c r="F407" s="73">
        <v>0</v>
      </c>
    </row>
    <row r="408" spans="1:6">
      <c r="A408" s="109" t="s">
        <v>114</v>
      </c>
      <c r="B408" s="63">
        <v>18795.45</v>
      </c>
      <c r="C408" s="63">
        <v>23500</v>
      </c>
      <c r="D408" s="73">
        <v>22000</v>
      </c>
      <c r="E408" s="73">
        <v>22000</v>
      </c>
      <c r="F408" s="73">
        <v>22000</v>
      </c>
    </row>
    <row r="409" spans="1:6">
      <c r="A409" s="109" t="s">
        <v>115</v>
      </c>
      <c r="B409" s="63">
        <v>18795.45</v>
      </c>
      <c r="C409" s="63">
        <v>23500</v>
      </c>
      <c r="D409" s="73">
        <v>22000</v>
      </c>
      <c r="E409" s="73">
        <v>22000</v>
      </c>
      <c r="F409" s="73">
        <v>22000</v>
      </c>
    </row>
    <row r="410" spans="1:6">
      <c r="A410" s="109" t="s">
        <v>116</v>
      </c>
      <c r="B410" s="63">
        <v>18795.45</v>
      </c>
      <c r="C410" s="63">
        <v>23500</v>
      </c>
      <c r="D410" s="73">
        <v>22000</v>
      </c>
      <c r="E410" s="73">
        <v>22000</v>
      </c>
      <c r="F410" s="73">
        <v>22000</v>
      </c>
    </row>
    <row r="411" spans="1:6">
      <c r="A411" s="113" t="s">
        <v>40</v>
      </c>
      <c r="B411" s="69">
        <v>2196.52</v>
      </c>
      <c r="C411" s="69">
        <v>5100</v>
      </c>
      <c r="D411" s="64">
        <f>SUM(D412+D421)</f>
        <v>3200</v>
      </c>
      <c r="E411" s="64">
        <f t="shared" ref="E411:F411" si="84">SUM(E412+E421)</f>
        <v>3200</v>
      </c>
      <c r="F411" s="64">
        <f t="shared" si="84"/>
        <v>3200</v>
      </c>
    </row>
    <row r="412" spans="1:6">
      <c r="A412" s="109" t="s">
        <v>41</v>
      </c>
      <c r="B412" s="63">
        <v>2196.52</v>
      </c>
      <c r="C412" s="63">
        <v>4100</v>
      </c>
      <c r="D412" s="73">
        <f>SUM(D413+D417+D419)</f>
        <v>2800</v>
      </c>
      <c r="E412" s="73">
        <f t="shared" ref="E412:F412" si="85">SUM(E413+E417+E419)</f>
        <v>2800</v>
      </c>
      <c r="F412" s="73">
        <f t="shared" si="85"/>
        <v>2800</v>
      </c>
    </row>
    <row r="413" spans="1:6" s="16" customFormat="1" ht="18.75" customHeight="1">
      <c r="A413" s="109" t="s">
        <v>42</v>
      </c>
      <c r="B413" s="63">
        <v>0</v>
      </c>
      <c r="C413" s="63">
        <v>700</v>
      </c>
      <c r="D413" s="73">
        <f>SUM(D414:D416)</f>
        <v>400</v>
      </c>
      <c r="E413" s="73">
        <f t="shared" ref="E413:F413" si="86">SUM(E414:E416)</f>
        <v>400</v>
      </c>
      <c r="F413" s="73">
        <f t="shared" si="86"/>
        <v>400</v>
      </c>
    </row>
    <row r="414" spans="1:6" s="16" customFormat="1">
      <c r="A414" s="109" t="s">
        <v>43</v>
      </c>
      <c r="B414" s="63">
        <v>0</v>
      </c>
      <c r="C414" s="63">
        <v>300</v>
      </c>
      <c r="D414" s="73">
        <v>200</v>
      </c>
      <c r="E414" s="73">
        <v>200</v>
      </c>
      <c r="F414" s="73">
        <v>200</v>
      </c>
    </row>
    <row r="415" spans="1:6" s="16" customFormat="1">
      <c r="A415" s="109" t="s">
        <v>44</v>
      </c>
      <c r="B415" s="63">
        <v>0</v>
      </c>
      <c r="C415" s="63">
        <v>200</v>
      </c>
      <c r="D415" s="73">
        <v>0</v>
      </c>
      <c r="E415" s="73">
        <v>0</v>
      </c>
      <c r="F415" s="73">
        <v>0</v>
      </c>
    </row>
    <row r="416" spans="1:6">
      <c r="A416" s="109" t="s">
        <v>45</v>
      </c>
      <c r="B416" s="63">
        <v>0</v>
      </c>
      <c r="C416" s="63">
        <v>200</v>
      </c>
      <c r="D416" s="73">
        <v>200</v>
      </c>
      <c r="E416" s="73">
        <v>200</v>
      </c>
      <c r="F416" s="73">
        <v>200</v>
      </c>
    </row>
    <row r="417" spans="1:6">
      <c r="A417" s="109" t="s">
        <v>117</v>
      </c>
      <c r="B417" s="63">
        <v>2196.52</v>
      </c>
      <c r="C417" s="63">
        <v>3000</v>
      </c>
      <c r="D417" s="73">
        <v>2400</v>
      </c>
      <c r="E417" s="73">
        <v>2400</v>
      </c>
      <c r="F417" s="73">
        <v>2400</v>
      </c>
    </row>
    <row r="418" spans="1:6">
      <c r="A418" s="109" t="s">
        <v>118</v>
      </c>
      <c r="B418" s="63">
        <v>2196.52</v>
      </c>
      <c r="C418" s="63">
        <v>3000</v>
      </c>
      <c r="D418" s="73">
        <v>2400</v>
      </c>
      <c r="E418" s="73">
        <v>2400</v>
      </c>
      <c r="F418" s="73">
        <v>2400</v>
      </c>
    </row>
    <row r="419" spans="1:6">
      <c r="A419" s="109" t="s">
        <v>46</v>
      </c>
      <c r="B419" s="63">
        <v>0</v>
      </c>
      <c r="C419" s="63">
        <v>400</v>
      </c>
      <c r="D419" s="73">
        <f>D420</f>
        <v>0</v>
      </c>
      <c r="E419" s="73">
        <f t="shared" ref="E419:F419" si="87">E420</f>
        <v>0</v>
      </c>
      <c r="F419" s="73">
        <f t="shared" si="87"/>
        <v>0</v>
      </c>
    </row>
    <row r="420" spans="1:6">
      <c r="A420" s="109" t="s">
        <v>47</v>
      </c>
      <c r="B420" s="63">
        <v>0</v>
      </c>
      <c r="C420" s="63">
        <v>400</v>
      </c>
      <c r="D420" s="73">
        <v>0</v>
      </c>
      <c r="E420" s="73">
        <v>0</v>
      </c>
      <c r="F420" s="73">
        <v>0</v>
      </c>
    </row>
    <row r="421" spans="1:6">
      <c r="A421" s="109" t="s">
        <v>64</v>
      </c>
      <c r="B421" s="63">
        <v>0</v>
      </c>
      <c r="C421" s="63">
        <v>1000</v>
      </c>
      <c r="D421" s="73">
        <f>D422</f>
        <v>400</v>
      </c>
      <c r="E421" s="73">
        <f t="shared" ref="E421:F422" si="88">E422</f>
        <v>400</v>
      </c>
      <c r="F421" s="73">
        <f t="shared" si="88"/>
        <v>400</v>
      </c>
    </row>
    <row r="422" spans="1:6">
      <c r="A422" s="109" t="s">
        <v>78</v>
      </c>
      <c r="B422" s="63">
        <v>0</v>
      </c>
      <c r="C422" s="63">
        <v>1000</v>
      </c>
      <c r="D422" s="73">
        <f>D423</f>
        <v>400</v>
      </c>
      <c r="E422" s="73">
        <f t="shared" si="88"/>
        <v>400</v>
      </c>
      <c r="F422" s="73">
        <f t="shared" si="88"/>
        <v>400</v>
      </c>
    </row>
    <row r="423" spans="1:6">
      <c r="A423" s="109" t="s">
        <v>79</v>
      </c>
      <c r="B423" s="63">
        <v>0</v>
      </c>
      <c r="C423" s="63">
        <v>1000</v>
      </c>
      <c r="D423" s="73">
        <v>400</v>
      </c>
      <c r="E423" s="73">
        <v>400</v>
      </c>
      <c r="F423" s="73">
        <v>400</v>
      </c>
    </row>
    <row r="424" spans="1:6">
      <c r="A424" s="110" t="s">
        <v>150</v>
      </c>
      <c r="B424" s="71">
        <v>46463.98</v>
      </c>
      <c r="C424" s="71">
        <v>57800</v>
      </c>
      <c r="D424" s="77">
        <f>SUM(D425+D475)</f>
        <v>0</v>
      </c>
      <c r="E424" s="77">
        <f t="shared" ref="E424:F424" si="89">SUM(E425+E475)</f>
        <v>0</v>
      </c>
      <c r="F424" s="77">
        <f t="shared" si="89"/>
        <v>0</v>
      </c>
    </row>
    <row r="425" spans="1:6">
      <c r="A425" s="112" t="s">
        <v>173</v>
      </c>
      <c r="B425" s="60">
        <v>46463.98</v>
      </c>
      <c r="C425" s="60">
        <v>57800</v>
      </c>
      <c r="D425" s="79">
        <f>SUM(D426+D471)</f>
        <v>0</v>
      </c>
      <c r="E425" s="79">
        <f t="shared" ref="E425:F425" si="90">SUM(E426+E471)</f>
        <v>0</v>
      </c>
      <c r="F425" s="79">
        <f t="shared" si="90"/>
        <v>0</v>
      </c>
    </row>
    <row r="426" spans="1:6">
      <c r="A426" s="113" t="s">
        <v>40</v>
      </c>
      <c r="B426" s="69">
        <v>46292.98</v>
      </c>
      <c r="C426" s="69">
        <v>57800</v>
      </c>
      <c r="D426" s="64">
        <f>SUM(D427+D430+D446+D464)</f>
        <v>0</v>
      </c>
      <c r="E426" s="64">
        <f t="shared" ref="E426:F426" si="91">SUM(E427+E430+E446+E464)</f>
        <v>0</v>
      </c>
      <c r="F426" s="64">
        <f t="shared" si="91"/>
        <v>0</v>
      </c>
    </row>
    <row r="427" spans="1:6">
      <c r="A427" s="109" t="s">
        <v>41</v>
      </c>
      <c r="B427" s="63">
        <v>0</v>
      </c>
      <c r="C427" s="63">
        <v>0</v>
      </c>
      <c r="D427" s="73">
        <v>0</v>
      </c>
      <c r="E427" s="73">
        <v>0</v>
      </c>
      <c r="F427" s="73">
        <v>0</v>
      </c>
    </row>
    <row r="428" spans="1:6">
      <c r="A428" s="109" t="s">
        <v>46</v>
      </c>
      <c r="B428" s="63">
        <v>0</v>
      </c>
      <c r="C428" s="63">
        <v>0</v>
      </c>
      <c r="D428" s="73">
        <v>0</v>
      </c>
      <c r="E428" s="73">
        <v>0</v>
      </c>
      <c r="F428" s="73">
        <v>0</v>
      </c>
    </row>
    <row r="429" spans="1:6">
      <c r="A429" s="109" t="s">
        <v>47</v>
      </c>
      <c r="B429" s="63">
        <v>0</v>
      </c>
      <c r="C429" s="63">
        <v>0</v>
      </c>
      <c r="D429" s="73">
        <v>0</v>
      </c>
      <c r="E429" s="73">
        <v>0</v>
      </c>
      <c r="F429" s="73">
        <v>0</v>
      </c>
    </row>
    <row r="430" spans="1:6">
      <c r="A430" s="109" t="s">
        <v>48</v>
      </c>
      <c r="B430" s="63">
        <v>35199.919999999998</v>
      </c>
      <c r="C430" s="63">
        <v>51000</v>
      </c>
      <c r="D430" s="73">
        <v>0</v>
      </c>
      <c r="E430" s="73">
        <v>0</v>
      </c>
      <c r="F430" s="73">
        <v>0</v>
      </c>
    </row>
    <row r="431" spans="1:6" s="16" customFormat="1">
      <c r="A431" s="109" t="s">
        <v>49</v>
      </c>
      <c r="B431" s="63">
        <v>9219.39</v>
      </c>
      <c r="C431" s="63">
        <v>4500</v>
      </c>
      <c r="D431" s="73">
        <v>0</v>
      </c>
      <c r="E431" s="73">
        <v>0</v>
      </c>
      <c r="F431" s="73">
        <v>0</v>
      </c>
    </row>
    <row r="432" spans="1:6">
      <c r="A432" s="109" t="s">
        <v>50</v>
      </c>
      <c r="B432" s="63">
        <v>2505.12</v>
      </c>
      <c r="C432" s="63">
        <v>1000</v>
      </c>
      <c r="D432" s="73">
        <v>0</v>
      </c>
      <c r="E432" s="73">
        <v>0</v>
      </c>
      <c r="F432" s="73">
        <v>0</v>
      </c>
    </row>
    <row r="433" spans="1:6" ht="15.75" customHeight="1">
      <c r="A433" s="109" t="s">
        <v>51</v>
      </c>
      <c r="B433" s="63">
        <v>0</v>
      </c>
      <c r="C433" s="63">
        <v>0</v>
      </c>
      <c r="D433" s="73">
        <v>0</v>
      </c>
      <c r="E433" s="73">
        <v>0</v>
      </c>
      <c r="F433" s="73">
        <v>0</v>
      </c>
    </row>
    <row r="434" spans="1:6">
      <c r="A434" s="109" t="s">
        <v>52</v>
      </c>
      <c r="B434" s="63">
        <v>2562.38</v>
      </c>
      <c r="C434" s="63">
        <v>1500</v>
      </c>
      <c r="D434" s="73">
        <v>0</v>
      </c>
      <c r="E434" s="73">
        <v>0</v>
      </c>
      <c r="F434" s="73">
        <v>0</v>
      </c>
    </row>
    <row r="435" spans="1:6" s="16" customFormat="1">
      <c r="A435" s="109" t="s">
        <v>53</v>
      </c>
      <c r="B435" s="63">
        <v>2281.87</v>
      </c>
      <c r="C435" s="63">
        <v>1500</v>
      </c>
      <c r="D435" s="73">
        <v>0</v>
      </c>
      <c r="E435" s="73">
        <v>0</v>
      </c>
      <c r="F435" s="73">
        <v>0</v>
      </c>
    </row>
    <row r="436" spans="1:6" s="16" customFormat="1">
      <c r="A436" s="109" t="s">
        <v>54</v>
      </c>
      <c r="B436" s="63">
        <v>1870.02</v>
      </c>
      <c r="C436" s="63">
        <v>500</v>
      </c>
      <c r="D436" s="73">
        <v>0</v>
      </c>
      <c r="E436" s="73">
        <v>0</v>
      </c>
      <c r="F436" s="73">
        <v>0</v>
      </c>
    </row>
    <row r="437" spans="1:6">
      <c r="A437" s="109" t="s">
        <v>55</v>
      </c>
      <c r="B437" s="63">
        <v>23833.85</v>
      </c>
      <c r="C437" s="63">
        <v>45400</v>
      </c>
      <c r="D437" s="73">
        <v>0</v>
      </c>
      <c r="E437" s="73">
        <v>0</v>
      </c>
      <c r="F437" s="73">
        <v>0</v>
      </c>
    </row>
    <row r="438" spans="1:6">
      <c r="A438" s="109" t="s">
        <v>129</v>
      </c>
      <c r="B438" s="63">
        <v>23833.85</v>
      </c>
      <c r="C438" s="63">
        <v>45000</v>
      </c>
      <c r="D438" s="73">
        <v>0</v>
      </c>
      <c r="E438" s="73">
        <v>0</v>
      </c>
      <c r="F438" s="73">
        <v>0</v>
      </c>
    </row>
    <row r="439" spans="1:6">
      <c r="A439" s="109" t="s">
        <v>56</v>
      </c>
      <c r="B439" s="63">
        <v>0</v>
      </c>
      <c r="C439" s="63">
        <v>400</v>
      </c>
      <c r="D439" s="73">
        <v>0</v>
      </c>
      <c r="E439" s="73">
        <v>0</v>
      </c>
      <c r="F439" s="73">
        <v>0</v>
      </c>
    </row>
    <row r="440" spans="1:6">
      <c r="A440" s="109" t="s">
        <v>58</v>
      </c>
      <c r="B440" s="63">
        <v>228.66</v>
      </c>
      <c r="C440" s="63">
        <v>400</v>
      </c>
      <c r="D440" s="73">
        <v>0</v>
      </c>
      <c r="E440" s="73">
        <v>0</v>
      </c>
      <c r="F440" s="73">
        <v>0</v>
      </c>
    </row>
    <row r="441" spans="1:6">
      <c r="A441" s="109" t="s">
        <v>59</v>
      </c>
      <c r="B441" s="63">
        <v>228.66</v>
      </c>
      <c r="C441" s="63">
        <v>400</v>
      </c>
      <c r="D441" s="73">
        <v>0</v>
      </c>
      <c r="E441" s="73">
        <v>0</v>
      </c>
      <c r="F441" s="73">
        <v>0</v>
      </c>
    </row>
    <row r="442" spans="1:6" s="16" customFormat="1">
      <c r="A442" s="109" t="s">
        <v>60</v>
      </c>
      <c r="B442" s="63">
        <v>641.66999999999996</v>
      </c>
      <c r="C442" s="63">
        <v>300</v>
      </c>
      <c r="D442" s="73">
        <v>0</v>
      </c>
      <c r="E442" s="73">
        <v>0</v>
      </c>
      <c r="F442" s="73">
        <v>0</v>
      </c>
    </row>
    <row r="443" spans="1:6" s="16" customFormat="1">
      <c r="A443" s="109" t="s">
        <v>61</v>
      </c>
      <c r="B443" s="63">
        <v>641.66999999999996</v>
      </c>
      <c r="C443" s="63">
        <v>300</v>
      </c>
      <c r="D443" s="73">
        <v>0</v>
      </c>
      <c r="E443" s="73">
        <v>0</v>
      </c>
      <c r="F443" s="73">
        <v>0</v>
      </c>
    </row>
    <row r="444" spans="1:6">
      <c r="A444" s="109" t="s">
        <v>62</v>
      </c>
      <c r="B444" s="63">
        <v>1276.3499999999999</v>
      </c>
      <c r="C444" s="63">
        <v>400</v>
      </c>
      <c r="D444" s="73">
        <v>0</v>
      </c>
      <c r="E444" s="73">
        <v>0</v>
      </c>
      <c r="F444" s="73">
        <v>0</v>
      </c>
    </row>
    <row r="445" spans="1:6">
      <c r="A445" s="109" t="s">
        <v>63</v>
      </c>
      <c r="B445" s="63">
        <v>1276.3499999999999</v>
      </c>
      <c r="C445" s="63">
        <v>400</v>
      </c>
      <c r="D445" s="73">
        <v>0</v>
      </c>
      <c r="E445" s="73">
        <v>0</v>
      </c>
      <c r="F445" s="73">
        <v>0</v>
      </c>
    </row>
    <row r="446" spans="1:6">
      <c r="A446" s="109" t="s">
        <v>64</v>
      </c>
      <c r="B446" s="63">
        <v>8821.9</v>
      </c>
      <c r="C446" s="63">
        <v>6000</v>
      </c>
      <c r="D446" s="73">
        <v>0</v>
      </c>
      <c r="E446" s="73">
        <v>0</v>
      </c>
      <c r="F446" s="73">
        <v>0</v>
      </c>
    </row>
    <row r="447" spans="1:6" s="16" customFormat="1">
      <c r="A447" s="109" t="s">
        <v>65</v>
      </c>
      <c r="B447" s="63">
        <v>200</v>
      </c>
      <c r="C447" s="63">
        <v>0</v>
      </c>
      <c r="D447" s="73">
        <v>0</v>
      </c>
      <c r="E447" s="73">
        <v>0</v>
      </c>
      <c r="F447" s="73">
        <v>0</v>
      </c>
    </row>
    <row r="448" spans="1:6" s="16" customFormat="1">
      <c r="A448" s="109" t="s">
        <v>146</v>
      </c>
      <c r="B448" s="63">
        <v>200</v>
      </c>
      <c r="C448" s="63">
        <v>0</v>
      </c>
      <c r="D448" s="73">
        <v>0</v>
      </c>
      <c r="E448" s="73">
        <v>0</v>
      </c>
      <c r="F448" s="73">
        <v>0</v>
      </c>
    </row>
    <row r="449" spans="1:6">
      <c r="A449" s="109" t="s">
        <v>68</v>
      </c>
      <c r="B449" s="63">
        <v>4109.24</v>
      </c>
      <c r="C449" s="63">
        <v>3000</v>
      </c>
      <c r="D449" s="73">
        <v>0</v>
      </c>
      <c r="E449" s="73">
        <v>0</v>
      </c>
      <c r="F449" s="73">
        <v>0</v>
      </c>
    </row>
    <row r="450" spans="1:6">
      <c r="A450" s="109" t="s">
        <v>70</v>
      </c>
      <c r="B450" s="63">
        <v>4109.24</v>
      </c>
      <c r="C450" s="63">
        <v>3000</v>
      </c>
      <c r="D450" s="73">
        <v>0</v>
      </c>
      <c r="E450" s="73">
        <v>0</v>
      </c>
      <c r="F450" s="73">
        <v>0</v>
      </c>
    </row>
    <row r="451" spans="1:6">
      <c r="A451" s="109" t="s">
        <v>200</v>
      </c>
      <c r="B451" s="63">
        <v>948.85</v>
      </c>
      <c r="C451" s="63">
        <v>0</v>
      </c>
      <c r="D451" s="73">
        <v>0</v>
      </c>
      <c r="E451" s="73">
        <v>0</v>
      </c>
      <c r="F451" s="73">
        <v>0</v>
      </c>
    </row>
    <row r="452" spans="1:6">
      <c r="A452" s="109" t="s">
        <v>198</v>
      </c>
      <c r="B452" s="63">
        <v>948.85</v>
      </c>
      <c r="C452" s="63">
        <v>0</v>
      </c>
      <c r="D452" s="73">
        <v>0</v>
      </c>
      <c r="E452" s="73">
        <v>0</v>
      </c>
      <c r="F452" s="73">
        <v>0</v>
      </c>
    </row>
    <row r="453" spans="1:6" s="16" customFormat="1">
      <c r="A453" s="109" t="s">
        <v>71</v>
      </c>
      <c r="B453" s="63">
        <v>1378.57</v>
      </c>
      <c r="C453" s="63">
        <v>2000</v>
      </c>
      <c r="D453" s="73">
        <v>0</v>
      </c>
      <c r="E453" s="73">
        <v>0</v>
      </c>
      <c r="F453" s="73">
        <v>0</v>
      </c>
    </row>
    <row r="454" spans="1:6" s="16" customFormat="1">
      <c r="A454" s="109" t="s">
        <v>74</v>
      </c>
      <c r="B454" s="63">
        <v>1378.57</v>
      </c>
      <c r="C454" s="63">
        <v>2000</v>
      </c>
      <c r="D454" s="73">
        <v>0</v>
      </c>
      <c r="E454" s="73">
        <v>0</v>
      </c>
      <c r="F454" s="73">
        <v>0</v>
      </c>
    </row>
    <row r="455" spans="1:6" s="16" customFormat="1">
      <c r="A455" s="109" t="s">
        <v>78</v>
      </c>
      <c r="B455" s="63">
        <v>957.74</v>
      </c>
      <c r="C455" s="63">
        <v>1000</v>
      </c>
      <c r="D455" s="73">
        <v>0</v>
      </c>
      <c r="E455" s="73">
        <v>0</v>
      </c>
      <c r="F455" s="73">
        <v>0</v>
      </c>
    </row>
    <row r="456" spans="1:6" s="16" customFormat="1">
      <c r="A456" s="109" t="s">
        <v>143</v>
      </c>
      <c r="B456" s="63">
        <v>957.74</v>
      </c>
      <c r="C456" s="63">
        <v>1000</v>
      </c>
      <c r="D456" s="73">
        <v>0</v>
      </c>
      <c r="E456" s="73">
        <v>0</v>
      </c>
      <c r="F456" s="73">
        <v>0</v>
      </c>
    </row>
    <row r="457" spans="1:6">
      <c r="A457" s="109" t="s">
        <v>80</v>
      </c>
      <c r="B457" s="63">
        <v>0</v>
      </c>
      <c r="C457" s="63">
        <v>0</v>
      </c>
      <c r="D457" s="73">
        <v>0</v>
      </c>
      <c r="E457" s="73">
        <v>0</v>
      </c>
      <c r="F457" s="73">
        <v>0</v>
      </c>
    </row>
    <row r="458" spans="1:6">
      <c r="A458" s="109" t="s">
        <v>82</v>
      </c>
      <c r="B458" s="63">
        <v>0</v>
      </c>
      <c r="C458" s="63">
        <v>0</v>
      </c>
      <c r="D458" s="73">
        <v>0</v>
      </c>
      <c r="E458" s="73">
        <v>0</v>
      </c>
      <c r="F458" s="73">
        <v>0</v>
      </c>
    </row>
    <row r="459" spans="1:6">
      <c r="A459" s="109" t="s">
        <v>84</v>
      </c>
      <c r="B459" s="63">
        <v>0</v>
      </c>
      <c r="C459" s="63">
        <v>0</v>
      </c>
      <c r="D459" s="73">
        <v>0</v>
      </c>
      <c r="E459" s="73">
        <v>0</v>
      </c>
      <c r="F459" s="73">
        <v>0</v>
      </c>
    </row>
    <row r="460" spans="1:6">
      <c r="A460" s="109" t="s">
        <v>86</v>
      </c>
      <c r="B460" s="63">
        <v>0</v>
      </c>
      <c r="C460" s="63">
        <v>0</v>
      </c>
      <c r="D460" s="73">
        <v>0</v>
      </c>
      <c r="E460" s="73">
        <v>0</v>
      </c>
      <c r="F460" s="73">
        <v>0</v>
      </c>
    </row>
    <row r="461" spans="1:6">
      <c r="A461" s="109" t="s">
        <v>87</v>
      </c>
      <c r="B461" s="63">
        <v>1227.5</v>
      </c>
      <c r="C461" s="63">
        <v>0</v>
      </c>
      <c r="D461" s="73">
        <v>0</v>
      </c>
      <c r="E461" s="73">
        <v>0</v>
      </c>
      <c r="F461" s="73">
        <v>0</v>
      </c>
    </row>
    <row r="462" spans="1:6">
      <c r="A462" s="109" t="s">
        <v>88</v>
      </c>
      <c r="B462" s="63">
        <v>1000</v>
      </c>
      <c r="C462" s="63">
        <v>0</v>
      </c>
      <c r="D462" s="73">
        <v>0</v>
      </c>
      <c r="E462" s="73">
        <v>0</v>
      </c>
      <c r="F462" s="73">
        <v>0</v>
      </c>
    </row>
    <row r="463" spans="1:6">
      <c r="A463" s="109" t="s">
        <v>158</v>
      </c>
      <c r="B463" s="63">
        <v>227.5</v>
      </c>
      <c r="C463" s="63">
        <v>0</v>
      </c>
      <c r="D463" s="73">
        <v>0</v>
      </c>
      <c r="E463" s="73">
        <v>0</v>
      </c>
      <c r="F463" s="73">
        <v>0</v>
      </c>
    </row>
    <row r="464" spans="1:6">
      <c r="A464" s="109" t="s">
        <v>90</v>
      </c>
      <c r="B464" s="63">
        <v>2271.16</v>
      </c>
      <c r="C464" s="63">
        <v>800</v>
      </c>
      <c r="D464" s="73">
        <v>0</v>
      </c>
      <c r="E464" s="73">
        <v>0</v>
      </c>
      <c r="F464" s="73">
        <v>0</v>
      </c>
    </row>
    <row r="465" spans="1:6">
      <c r="A465" s="109" t="s">
        <v>93</v>
      </c>
      <c r="B465" s="63">
        <v>598.39</v>
      </c>
      <c r="C465" s="63">
        <v>500</v>
      </c>
      <c r="D465" s="73">
        <v>0</v>
      </c>
      <c r="E465" s="73">
        <v>0</v>
      </c>
      <c r="F465" s="73">
        <v>0</v>
      </c>
    </row>
    <row r="466" spans="1:6">
      <c r="A466" s="109" t="s">
        <v>94</v>
      </c>
      <c r="B466" s="63">
        <v>598.39</v>
      </c>
      <c r="C466" s="63">
        <v>500</v>
      </c>
      <c r="D466" s="73">
        <v>0</v>
      </c>
      <c r="E466" s="73">
        <v>0</v>
      </c>
      <c r="F466" s="73">
        <v>0</v>
      </c>
    </row>
    <row r="467" spans="1:6">
      <c r="A467" s="109" t="s">
        <v>97</v>
      </c>
      <c r="B467" s="63">
        <v>0</v>
      </c>
      <c r="C467" s="63">
        <v>0</v>
      </c>
      <c r="D467" s="73">
        <v>0</v>
      </c>
      <c r="E467" s="73">
        <v>0</v>
      </c>
      <c r="F467" s="73">
        <v>0</v>
      </c>
    </row>
    <row r="468" spans="1:6">
      <c r="A468" s="109" t="s">
        <v>98</v>
      </c>
      <c r="B468" s="63">
        <v>0</v>
      </c>
      <c r="C468" s="63">
        <v>0</v>
      </c>
      <c r="D468" s="73">
        <v>0</v>
      </c>
      <c r="E468" s="73">
        <v>0</v>
      </c>
      <c r="F468" s="73">
        <v>0</v>
      </c>
    </row>
    <row r="469" spans="1:6" s="16" customFormat="1" ht="18.75" customHeight="1">
      <c r="A469" s="109" t="s">
        <v>99</v>
      </c>
      <c r="B469" s="63">
        <v>1672.77</v>
      </c>
      <c r="C469" s="63">
        <v>300</v>
      </c>
      <c r="D469" s="73">
        <v>0</v>
      </c>
      <c r="E469" s="73">
        <v>0</v>
      </c>
      <c r="F469" s="73">
        <v>0</v>
      </c>
    </row>
    <row r="470" spans="1:6" s="16" customFormat="1">
      <c r="A470" s="109" t="s">
        <v>100</v>
      </c>
      <c r="B470" s="63">
        <v>1672.77</v>
      </c>
      <c r="C470" s="63">
        <v>300</v>
      </c>
      <c r="D470" s="73">
        <v>0</v>
      </c>
      <c r="E470" s="73">
        <v>0</v>
      </c>
      <c r="F470" s="73">
        <v>0</v>
      </c>
    </row>
    <row r="471" spans="1:6" s="16" customFormat="1">
      <c r="A471" s="113" t="s">
        <v>101</v>
      </c>
      <c r="B471" s="69">
        <v>171</v>
      </c>
      <c r="C471" s="69">
        <v>0</v>
      </c>
      <c r="D471" s="73">
        <v>0</v>
      </c>
      <c r="E471" s="73">
        <v>0</v>
      </c>
      <c r="F471" s="73">
        <v>0</v>
      </c>
    </row>
    <row r="472" spans="1:6">
      <c r="A472" s="109" t="s">
        <v>102</v>
      </c>
      <c r="B472" s="63">
        <v>171</v>
      </c>
      <c r="C472" s="63">
        <v>0</v>
      </c>
      <c r="D472" s="73">
        <v>0</v>
      </c>
      <c r="E472" s="73">
        <v>0</v>
      </c>
      <c r="F472" s="73">
        <v>0</v>
      </c>
    </row>
    <row r="473" spans="1:6">
      <c r="A473" s="109" t="s">
        <v>103</v>
      </c>
      <c r="B473" s="63">
        <v>171</v>
      </c>
      <c r="C473" s="63">
        <v>0</v>
      </c>
      <c r="D473" s="73">
        <v>0</v>
      </c>
      <c r="E473" s="73">
        <v>0</v>
      </c>
      <c r="F473" s="73">
        <v>0</v>
      </c>
    </row>
    <row r="474" spans="1:6">
      <c r="A474" s="109" t="s">
        <v>104</v>
      </c>
      <c r="B474" s="63">
        <v>171</v>
      </c>
      <c r="C474" s="63">
        <v>0</v>
      </c>
      <c r="D474" s="73">
        <v>0</v>
      </c>
      <c r="E474" s="73">
        <v>0</v>
      </c>
      <c r="F474" s="73">
        <v>0</v>
      </c>
    </row>
    <row r="475" spans="1:6">
      <c r="A475" s="112" t="s">
        <v>34</v>
      </c>
      <c r="B475" s="60">
        <v>0</v>
      </c>
      <c r="C475" s="60">
        <v>0</v>
      </c>
      <c r="D475" s="79">
        <v>0</v>
      </c>
      <c r="E475" s="79">
        <v>0</v>
      </c>
      <c r="F475" s="79">
        <v>0</v>
      </c>
    </row>
    <row r="476" spans="1:6">
      <c r="A476" s="113" t="s">
        <v>127</v>
      </c>
      <c r="B476" s="69">
        <v>0</v>
      </c>
      <c r="C476" s="69">
        <v>0</v>
      </c>
      <c r="D476" s="64">
        <v>0</v>
      </c>
      <c r="E476" s="64">
        <v>0</v>
      </c>
      <c r="F476" s="64">
        <v>0</v>
      </c>
    </row>
    <row r="477" spans="1:6" s="16" customFormat="1">
      <c r="A477" s="109" t="s">
        <v>128</v>
      </c>
      <c r="B477" s="63">
        <v>0</v>
      </c>
      <c r="C477" s="63">
        <v>0</v>
      </c>
      <c r="D477" s="73">
        <v>0</v>
      </c>
      <c r="E477" s="73">
        <v>0</v>
      </c>
      <c r="F477" s="73">
        <v>0</v>
      </c>
    </row>
    <row r="478" spans="1:6" s="16" customFormat="1">
      <c r="A478" s="109" t="s">
        <v>136</v>
      </c>
      <c r="B478" s="63">
        <v>0</v>
      </c>
      <c r="C478" s="63">
        <v>0</v>
      </c>
      <c r="D478" s="73">
        <v>0</v>
      </c>
      <c r="E478" s="73">
        <v>0</v>
      </c>
      <c r="F478" s="73">
        <v>0</v>
      </c>
    </row>
    <row r="479" spans="1:6" s="16" customFormat="1">
      <c r="A479" s="109" t="s">
        <v>137</v>
      </c>
      <c r="B479" s="63">
        <v>0</v>
      </c>
      <c r="C479" s="63">
        <v>0</v>
      </c>
      <c r="D479" s="73">
        <v>0</v>
      </c>
      <c r="E479" s="73">
        <v>0</v>
      </c>
      <c r="F479" s="73">
        <v>0</v>
      </c>
    </row>
    <row r="480" spans="1:6" s="16" customFormat="1">
      <c r="A480" s="110" t="s">
        <v>202</v>
      </c>
      <c r="B480" s="71">
        <v>0</v>
      </c>
      <c r="C480" s="71">
        <v>0</v>
      </c>
      <c r="D480" s="77">
        <f>SUM(D481+D531)</f>
        <v>58000</v>
      </c>
      <c r="E480" s="77">
        <f t="shared" ref="E480:F480" si="92">SUM(E481+E531)</f>
        <v>58000</v>
      </c>
      <c r="F480" s="77">
        <f t="shared" si="92"/>
        <v>58000</v>
      </c>
    </row>
    <row r="481" spans="1:6">
      <c r="A481" s="112" t="s">
        <v>173</v>
      </c>
      <c r="B481" s="60">
        <v>0</v>
      </c>
      <c r="C481" s="60">
        <v>0</v>
      </c>
      <c r="D481" s="79">
        <f>SUM(D482+D527)</f>
        <v>58000</v>
      </c>
      <c r="E481" s="79">
        <f t="shared" ref="E481:F481" si="93">SUM(E482+E527)</f>
        <v>58000</v>
      </c>
      <c r="F481" s="79">
        <f t="shared" si="93"/>
        <v>58000</v>
      </c>
    </row>
    <row r="482" spans="1:6">
      <c r="A482" s="113" t="s">
        <v>40</v>
      </c>
      <c r="B482" s="69">
        <v>0</v>
      </c>
      <c r="C482" s="69">
        <v>0</v>
      </c>
      <c r="D482" s="64">
        <f>SUM(D483+D486+D502+D520)</f>
        <v>57000</v>
      </c>
      <c r="E482" s="64">
        <f t="shared" ref="E482:F482" si="94">SUM(E483+E486+E502+E520)</f>
        <v>57000</v>
      </c>
      <c r="F482" s="64">
        <f t="shared" si="94"/>
        <v>57000</v>
      </c>
    </row>
    <row r="483" spans="1:6">
      <c r="A483" s="109" t="s">
        <v>41</v>
      </c>
      <c r="B483" s="63">
        <v>0</v>
      </c>
      <c r="C483" s="63">
        <v>0</v>
      </c>
      <c r="D483" s="73">
        <v>0</v>
      </c>
      <c r="E483" s="73">
        <v>0</v>
      </c>
      <c r="F483" s="73">
        <v>0</v>
      </c>
    </row>
    <row r="484" spans="1:6">
      <c r="A484" s="109" t="s">
        <v>46</v>
      </c>
      <c r="B484" s="63">
        <v>0</v>
      </c>
      <c r="C484" s="63">
        <v>0</v>
      </c>
      <c r="D484" s="73">
        <v>0</v>
      </c>
      <c r="E484" s="73">
        <v>0</v>
      </c>
      <c r="F484" s="73">
        <v>0</v>
      </c>
    </row>
    <row r="485" spans="1:6">
      <c r="A485" s="109" t="s">
        <v>47</v>
      </c>
      <c r="B485" s="63">
        <v>0</v>
      </c>
      <c r="C485" s="63">
        <v>0</v>
      </c>
      <c r="D485" s="73">
        <v>0</v>
      </c>
      <c r="E485" s="73">
        <v>0</v>
      </c>
      <c r="F485" s="73">
        <v>0</v>
      </c>
    </row>
    <row r="486" spans="1:6">
      <c r="A486" s="109" t="s">
        <v>48</v>
      </c>
      <c r="B486" s="63">
        <v>0</v>
      </c>
      <c r="C486" s="63">
        <v>0</v>
      </c>
      <c r="D486" s="73">
        <f>SUM(D487+D493+D496+D498+D500)</f>
        <v>48400</v>
      </c>
      <c r="E486" s="73">
        <f t="shared" ref="E486:F486" si="95">SUM(E487+E493+E496+E498+E500)</f>
        <v>48400</v>
      </c>
      <c r="F486" s="73">
        <f t="shared" si="95"/>
        <v>48400</v>
      </c>
    </row>
    <row r="487" spans="1:6">
      <c r="A487" s="109" t="s">
        <v>49</v>
      </c>
      <c r="B487" s="63">
        <v>0</v>
      </c>
      <c r="C487" s="63">
        <v>0</v>
      </c>
      <c r="D487" s="73">
        <f>SUM(D488:D492)</f>
        <v>6000</v>
      </c>
      <c r="E487" s="73">
        <f t="shared" ref="E487:F487" si="96">SUM(E488:E492)</f>
        <v>6000</v>
      </c>
      <c r="F487" s="73">
        <f t="shared" si="96"/>
        <v>6000</v>
      </c>
    </row>
    <row r="488" spans="1:6">
      <c r="A488" s="109" t="s">
        <v>50</v>
      </c>
      <c r="B488" s="63">
        <v>0</v>
      </c>
      <c r="C488" s="63">
        <v>0</v>
      </c>
      <c r="D488" s="73">
        <v>1500</v>
      </c>
      <c r="E488" s="73">
        <v>1500</v>
      </c>
      <c r="F488" s="73">
        <v>1500</v>
      </c>
    </row>
    <row r="489" spans="1:6">
      <c r="A489" s="109" t="s">
        <v>51</v>
      </c>
      <c r="B489" s="63">
        <v>0</v>
      </c>
      <c r="C489" s="63">
        <v>0</v>
      </c>
      <c r="D489" s="73">
        <v>0</v>
      </c>
      <c r="E489" s="73">
        <v>0</v>
      </c>
      <c r="F489" s="73">
        <v>0</v>
      </c>
    </row>
    <row r="490" spans="1:6">
      <c r="A490" s="109" t="s">
        <v>52</v>
      </c>
      <c r="B490" s="63">
        <v>0</v>
      </c>
      <c r="C490" s="63">
        <v>0</v>
      </c>
      <c r="D490" s="73">
        <v>2000</v>
      </c>
      <c r="E490" s="73">
        <v>2000</v>
      </c>
      <c r="F490" s="73">
        <v>2000</v>
      </c>
    </row>
    <row r="491" spans="1:6">
      <c r="A491" s="109" t="s">
        <v>53</v>
      </c>
      <c r="B491" s="63">
        <v>0</v>
      </c>
      <c r="C491" s="63">
        <v>0</v>
      </c>
      <c r="D491" s="73">
        <v>2000</v>
      </c>
      <c r="E491" s="73">
        <v>2000</v>
      </c>
      <c r="F491" s="73">
        <v>2000</v>
      </c>
    </row>
    <row r="492" spans="1:6" s="16" customFormat="1">
      <c r="A492" s="109" t="s">
        <v>54</v>
      </c>
      <c r="B492" s="63">
        <v>0</v>
      </c>
      <c r="C492" s="63">
        <v>0</v>
      </c>
      <c r="D492" s="73">
        <v>500</v>
      </c>
      <c r="E492" s="73">
        <v>500</v>
      </c>
      <c r="F492" s="73">
        <v>500</v>
      </c>
    </row>
    <row r="493" spans="1:6">
      <c r="A493" s="109" t="s">
        <v>55</v>
      </c>
      <c r="B493" s="63">
        <v>0</v>
      </c>
      <c r="C493" s="63">
        <v>0</v>
      </c>
      <c r="D493" s="73">
        <f>SUM(D494:D495)</f>
        <v>40400</v>
      </c>
      <c r="E493" s="73">
        <f t="shared" ref="E493:F493" si="97">SUM(E494:E495)</f>
        <v>40400</v>
      </c>
      <c r="F493" s="73">
        <f t="shared" si="97"/>
        <v>40400</v>
      </c>
    </row>
    <row r="494" spans="1:6">
      <c r="A494" s="109" t="s">
        <v>129</v>
      </c>
      <c r="B494" s="63">
        <v>0</v>
      </c>
      <c r="C494" s="63">
        <v>0</v>
      </c>
      <c r="D494" s="73">
        <v>40000</v>
      </c>
      <c r="E494" s="73">
        <v>40000</v>
      </c>
      <c r="F494" s="73">
        <v>40000</v>
      </c>
    </row>
    <row r="495" spans="1:6">
      <c r="A495" s="109" t="s">
        <v>56</v>
      </c>
      <c r="B495" s="63">
        <v>0</v>
      </c>
      <c r="C495" s="63">
        <v>0</v>
      </c>
      <c r="D495" s="73">
        <v>400</v>
      </c>
      <c r="E495" s="73">
        <v>400</v>
      </c>
      <c r="F495" s="73">
        <v>400</v>
      </c>
    </row>
    <row r="496" spans="1:6">
      <c r="A496" s="109" t="s">
        <v>58</v>
      </c>
      <c r="B496" s="63">
        <v>0</v>
      </c>
      <c r="C496" s="63">
        <v>0</v>
      </c>
      <c r="D496" s="73">
        <f>D497</f>
        <v>500</v>
      </c>
      <c r="E496" s="73">
        <f t="shared" ref="E496:F496" si="98">E497</f>
        <v>500</v>
      </c>
      <c r="F496" s="73">
        <f t="shared" si="98"/>
        <v>500</v>
      </c>
    </row>
    <row r="497" spans="1:6">
      <c r="A497" s="109" t="s">
        <v>59</v>
      </c>
      <c r="B497" s="63">
        <v>0</v>
      </c>
      <c r="C497" s="63">
        <v>0</v>
      </c>
      <c r="D497" s="73">
        <v>500</v>
      </c>
      <c r="E497" s="73">
        <v>500</v>
      </c>
      <c r="F497" s="73">
        <v>500</v>
      </c>
    </row>
    <row r="498" spans="1:6">
      <c r="A498" s="109" t="s">
        <v>60</v>
      </c>
      <c r="B498" s="63">
        <v>0</v>
      </c>
      <c r="C498" s="63">
        <v>0</v>
      </c>
      <c r="D498" s="73">
        <f>D499</f>
        <v>500</v>
      </c>
      <c r="E498" s="73">
        <f t="shared" ref="E498:F498" si="99">E499</f>
        <v>500</v>
      </c>
      <c r="F498" s="73">
        <f t="shared" si="99"/>
        <v>500</v>
      </c>
    </row>
    <row r="499" spans="1:6">
      <c r="A499" s="109" t="s">
        <v>61</v>
      </c>
      <c r="B499" s="63">
        <v>0</v>
      </c>
      <c r="C499" s="63">
        <v>0</v>
      </c>
      <c r="D499" s="73">
        <v>500</v>
      </c>
      <c r="E499" s="73">
        <v>500</v>
      </c>
      <c r="F499" s="73">
        <v>500</v>
      </c>
    </row>
    <row r="500" spans="1:6" ht="17.25" customHeight="1">
      <c r="A500" s="109" t="s">
        <v>62</v>
      </c>
      <c r="B500" s="63">
        <v>0</v>
      </c>
      <c r="C500" s="63">
        <v>0</v>
      </c>
      <c r="D500" s="73">
        <f>D501</f>
        <v>1000</v>
      </c>
      <c r="E500" s="73">
        <f t="shared" ref="E500:F500" si="100">E501</f>
        <v>1000</v>
      </c>
      <c r="F500" s="73">
        <f t="shared" si="100"/>
        <v>1000</v>
      </c>
    </row>
    <row r="501" spans="1:6">
      <c r="A501" s="109" t="s">
        <v>63</v>
      </c>
      <c r="B501" s="63">
        <v>0</v>
      </c>
      <c r="C501" s="63">
        <v>0</v>
      </c>
      <c r="D501" s="73">
        <v>1000</v>
      </c>
      <c r="E501" s="73">
        <v>1000</v>
      </c>
      <c r="F501" s="73">
        <v>1000</v>
      </c>
    </row>
    <row r="502" spans="1:6">
      <c r="A502" s="109" t="s">
        <v>64</v>
      </c>
      <c r="B502" s="63">
        <v>0</v>
      </c>
      <c r="C502" s="63">
        <v>0</v>
      </c>
      <c r="D502" s="73">
        <f>SUM(D503+D505+D507+D509+D511+D513+D515+D517)</f>
        <v>8200</v>
      </c>
      <c r="E502" s="73">
        <f t="shared" ref="E502:F502" si="101">SUM(E503+E505+E507+E509+E511+E513+E515+E517)</f>
        <v>8200</v>
      </c>
      <c r="F502" s="73">
        <f t="shared" si="101"/>
        <v>8200</v>
      </c>
    </row>
    <row r="503" spans="1:6">
      <c r="A503" s="109" t="s">
        <v>65</v>
      </c>
      <c r="B503" s="63">
        <v>0</v>
      </c>
      <c r="C503" s="63">
        <v>0</v>
      </c>
      <c r="D503" s="73">
        <f>D504</f>
        <v>0</v>
      </c>
      <c r="E503" s="73">
        <f t="shared" ref="E503:F503" si="102">E504</f>
        <v>0</v>
      </c>
      <c r="F503" s="73">
        <f t="shared" si="102"/>
        <v>0</v>
      </c>
    </row>
    <row r="504" spans="1:6" s="16" customFormat="1">
      <c r="A504" s="109" t="s">
        <v>146</v>
      </c>
      <c r="B504" s="63">
        <v>0</v>
      </c>
      <c r="C504" s="63">
        <v>0</v>
      </c>
      <c r="D504" s="73">
        <v>0</v>
      </c>
      <c r="E504" s="73">
        <v>0</v>
      </c>
      <c r="F504" s="73">
        <v>0</v>
      </c>
    </row>
    <row r="505" spans="1:6" s="16" customFormat="1">
      <c r="A505" s="109" t="s">
        <v>68</v>
      </c>
      <c r="B505" s="63">
        <v>0</v>
      </c>
      <c r="C505" s="63">
        <v>0</v>
      </c>
      <c r="D505" s="73">
        <f>D506</f>
        <v>5000</v>
      </c>
      <c r="E505" s="73">
        <f t="shared" ref="E505:F505" si="103">E506</f>
        <v>5000</v>
      </c>
      <c r="F505" s="73">
        <f t="shared" si="103"/>
        <v>5000</v>
      </c>
    </row>
    <row r="506" spans="1:6" s="16" customFormat="1">
      <c r="A506" s="109" t="s">
        <v>70</v>
      </c>
      <c r="B506" s="63">
        <v>0</v>
      </c>
      <c r="C506" s="63">
        <v>0</v>
      </c>
      <c r="D506" s="73">
        <v>5000</v>
      </c>
      <c r="E506" s="73">
        <v>5000</v>
      </c>
      <c r="F506" s="73">
        <v>5000</v>
      </c>
    </row>
    <row r="507" spans="1:6" s="16" customFormat="1">
      <c r="A507" s="109" t="s">
        <v>200</v>
      </c>
      <c r="B507" s="63">
        <v>0</v>
      </c>
      <c r="C507" s="63">
        <v>0</v>
      </c>
      <c r="D507" s="73">
        <f>D508</f>
        <v>0</v>
      </c>
      <c r="E507" s="73">
        <f t="shared" ref="E507:F507" si="104">E508</f>
        <v>0</v>
      </c>
      <c r="F507" s="73">
        <f t="shared" si="104"/>
        <v>0</v>
      </c>
    </row>
    <row r="508" spans="1:6">
      <c r="A508" s="109" t="s">
        <v>198</v>
      </c>
      <c r="B508" s="63">
        <v>0</v>
      </c>
      <c r="C508" s="63">
        <v>0</v>
      </c>
      <c r="D508" s="73">
        <v>0</v>
      </c>
      <c r="E508" s="73">
        <v>0</v>
      </c>
      <c r="F508" s="73">
        <v>0</v>
      </c>
    </row>
    <row r="509" spans="1:6">
      <c r="A509" s="109" t="s">
        <v>71</v>
      </c>
      <c r="B509" s="63">
        <v>0</v>
      </c>
      <c r="C509" s="63">
        <v>0</v>
      </c>
      <c r="D509" s="73">
        <f>D510</f>
        <v>2000</v>
      </c>
      <c r="E509" s="73">
        <f t="shared" ref="E509:F509" si="105">E510</f>
        <v>2000</v>
      </c>
      <c r="F509" s="73">
        <f t="shared" si="105"/>
        <v>2000</v>
      </c>
    </row>
    <row r="510" spans="1:6">
      <c r="A510" s="109" t="s">
        <v>74</v>
      </c>
      <c r="B510" s="63">
        <v>0</v>
      </c>
      <c r="C510" s="63">
        <v>0</v>
      </c>
      <c r="D510" s="73">
        <v>2000</v>
      </c>
      <c r="E510" s="73">
        <v>2000</v>
      </c>
      <c r="F510" s="73">
        <v>2000</v>
      </c>
    </row>
    <row r="511" spans="1:6">
      <c r="A511" s="109" t="s">
        <v>78</v>
      </c>
      <c r="B511" s="63">
        <v>0</v>
      </c>
      <c r="C511" s="63">
        <v>0</v>
      </c>
      <c r="D511" s="73">
        <f>D512</f>
        <v>1200</v>
      </c>
      <c r="E511" s="73">
        <f t="shared" ref="E511:F511" si="106">E512</f>
        <v>1200</v>
      </c>
      <c r="F511" s="73">
        <f t="shared" si="106"/>
        <v>1200</v>
      </c>
    </row>
    <row r="512" spans="1:6">
      <c r="A512" s="109" t="s">
        <v>143</v>
      </c>
      <c r="B512" s="63">
        <v>0</v>
      </c>
      <c r="C512" s="63">
        <v>0</v>
      </c>
      <c r="D512" s="73">
        <v>1200</v>
      </c>
      <c r="E512" s="73">
        <v>1200</v>
      </c>
      <c r="F512" s="73">
        <v>1200</v>
      </c>
    </row>
    <row r="513" spans="1:6">
      <c r="A513" s="109" t="s">
        <v>80</v>
      </c>
      <c r="B513" s="63">
        <v>0</v>
      </c>
      <c r="C513" s="63">
        <v>0</v>
      </c>
      <c r="D513" s="73">
        <f>D514</f>
        <v>0</v>
      </c>
      <c r="E513" s="73">
        <f t="shared" ref="E513:F513" si="107">E514</f>
        <v>0</v>
      </c>
      <c r="F513" s="73">
        <f t="shared" si="107"/>
        <v>0</v>
      </c>
    </row>
    <row r="514" spans="1:6">
      <c r="A514" s="109" t="s">
        <v>82</v>
      </c>
      <c r="B514" s="63">
        <v>0</v>
      </c>
      <c r="C514" s="63">
        <v>0</v>
      </c>
      <c r="D514" s="73">
        <v>0</v>
      </c>
      <c r="E514" s="73">
        <v>0</v>
      </c>
      <c r="F514" s="73">
        <v>0</v>
      </c>
    </row>
    <row r="515" spans="1:6">
      <c r="A515" s="109" t="s">
        <v>84</v>
      </c>
      <c r="B515" s="63">
        <v>0</v>
      </c>
      <c r="C515" s="63">
        <v>0</v>
      </c>
      <c r="D515" s="73">
        <f>D516</f>
        <v>0</v>
      </c>
      <c r="E515" s="73">
        <f t="shared" ref="E515:F515" si="108">E516</f>
        <v>0</v>
      </c>
      <c r="F515" s="73">
        <f t="shared" si="108"/>
        <v>0</v>
      </c>
    </row>
    <row r="516" spans="1:6">
      <c r="A516" s="109" t="s">
        <v>86</v>
      </c>
      <c r="B516" s="63">
        <v>0</v>
      </c>
      <c r="C516" s="63">
        <v>0</v>
      </c>
      <c r="D516" s="73">
        <v>0</v>
      </c>
      <c r="E516" s="73">
        <v>0</v>
      </c>
      <c r="F516" s="73">
        <v>0</v>
      </c>
    </row>
    <row r="517" spans="1:6">
      <c r="A517" s="109" t="s">
        <v>87</v>
      </c>
      <c r="B517" s="63">
        <v>0</v>
      </c>
      <c r="C517" s="63">
        <v>0</v>
      </c>
      <c r="D517" s="73">
        <f>SUM(D518:D519)</f>
        <v>0</v>
      </c>
      <c r="E517" s="73">
        <f t="shared" ref="E517:F517" si="109">SUM(E518:E519)</f>
        <v>0</v>
      </c>
      <c r="F517" s="73">
        <f t="shared" si="109"/>
        <v>0</v>
      </c>
    </row>
    <row r="518" spans="1:6">
      <c r="A518" s="109" t="s">
        <v>88</v>
      </c>
      <c r="B518" s="63">
        <v>0</v>
      </c>
      <c r="C518" s="63">
        <v>0</v>
      </c>
      <c r="D518" s="73">
        <v>0</v>
      </c>
      <c r="E518" s="73">
        <v>0</v>
      </c>
      <c r="F518" s="73">
        <v>0</v>
      </c>
    </row>
    <row r="519" spans="1:6">
      <c r="A519" s="109" t="s">
        <v>158</v>
      </c>
      <c r="B519" s="63">
        <v>0</v>
      </c>
      <c r="C519" s="63">
        <v>0</v>
      </c>
      <c r="D519" s="73">
        <v>0</v>
      </c>
      <c r="E519" s="73">
        <v>0</v>
      </c>
      <c r="F519" s="73">
        <v>0</v>
      </c>
    </row>
    <row r="520" spans="1:6" s="16" customFormat="1">
      <c r="A520" s="109" t="s">
        <v>90</v>
      </c>
      <c r="B520" s="63">
        <v>0</v>
      </c>
      <c r="C520" s="63">
        <v>0</v>
      </c>
      <c r="D520" s="73">
        <f>SUM(D521+D523+D525)</f>
        <v>400</v>
      </c>
      <c r="E520" s="73">
        <f t="shared" ref="E520:F520" si="110">SUM(E521+E523+E525)</f>
        <v>400</v>
      </c>
      <c r="F520" s="73">
        <f t="shared" si="110"/>
        <v>400</v>
      </c>
    </row>
    <row r="521" spans="1:6">
      <c r="A521" s="109" t="s">
        <v>93</v>
      </c>
      <c r="B521" s="63">
        <v>0</v>
      </c>
      <c r="C521" s="63">
        <v>0</v>
      </c>
      <c r="D521" s="73">
        <f>D522</f>
        <v>400</v>
      </c>
      <c r="E521" s="73">
        <f t="shared" ref="E521:F521" si="111">E522</f>
        <v>400</v>
      </c>
      <c r="F521" s="73">
        <f t="shared" si="111"/>
        <v>400</v>
      </c>
    </row>
    <row r="522" spans="1:6">
      <c r="A522" s="109" t="s">
        <v>94</v>
      </c>
      <c r="B522" s="63">
        <v>0</v>
      </c>
      <c r="C522" s="63">
        <v>0</v>
      </c>
      <c r="D522" s="73">
        <v>400</v>
      </c>
      <c r="E522" s="73">
        <v>400</v>
      </c>
      <c r="F522" s="73">
        <v>400</v>
      </c>
    </row>
    <row r="523" spans="1:6">
      <c r="A523" s="109" t="s">
        <v>97</v>
      </c>
      <c r="B523" s="63">
        <v>0</v>
      </c>
      <c r="C523" s="63">
        <v>0</v>
      </c>
      <c r="D523" s="73">
        <f>D524</f>
        <v>0</v>
      </c>
      <c r="E523" s="73">
        <f t="shared" ref="E523:F523" si="112">E524</f>
        <v>0</v>
      </c>
      <c r="F523" s="73">
        <f t="shared" si="112"/>
        <v>0</v>
      </c>
    </row>
    <row r="524" spans="1:6">
      <c r="A524" s="109" t="s">
        <v>98</v>
      </c>
      <c r="B524" s="63">
        <v>0</v>
      </c>
      <c r="C524" s="63">
        <v>0</v>
      </c>
      <c r="D524" s="73">
        <v>0</v>
      </c>
      <c r="E524" s="73">
        <v>0</v>
      </c>
      <c r="F524" s="73">
        <v>0</v>
      </c>
    </row>
    <row r="525" spans="1:6">
      <c r="A525" s="109" t="s">
        <v>99</v>
      </c>
      <c r="B525" s="63">
        <v>0</v>
      </c>
      <c r="C525" s="63">
        <v>0</v>
      </c>
      <c r="D525" s="73">
        <f>D526</f>
        <v>0</v>
      </c>
      <c r="E525" s="73">
        <f t="shared" ref="E525:F525" si="113">E526</f>
        <v>0</v>
      </c>
      <c r="F525" s="73">
        <f t="shared" si="113"/>
        <v>0</v>
      </c>
    </row>
    <row r="526" spans="1:6">
      <c r="A526" s="109" t="s">
        <v>100</v>
      </c>
      <c r="B526" s="63">
        <v>0</v>
      </c>
      <c r="C526" s="63">
        <v>0</v>
      </c>
      <c r="D526" s="73">
        <v>0</v>
      </c>
      <c r="E526" s="73">
        <v>0</v>
      </c>
      <c r="F526" s="73">
        <v>0</v>
      </c>
    </row>
    <row r="527" spans="1:6">
      <c r="A527" s="113" t="s">
        <v>101</v>
      </c>
      <c r="B527" s="69">
        <v>0</v>
      </c>
      <c r="C527" s="69">
        <v>0</v>
      </c>
      <c r="D527" s="74">
        <v>1000</v>
      </c>
      <c r="E527" s="74">
        <v>1000</v>
      </c>
      <c r="F527" s="74">
        <v>1000</v>
      </c>
    </row>
    <row r="528" spans="1:6">
      <c r="A528" s="109" t="s">
        <v>102</v>
      </c>
      <c r="B528" s="63">
        <v>0</v>
      </c>
      <c r="C528" s="63">
        <v>0</v>
      </c>
      <c r="D528" s="73">
        <v>1000</v>
      </c>
      <c r="E528" s="73">
        <v>1000</v>
      </c>
      <c r="F528" s="73">
        <v>1000</v>
      </c>
    </row>
    <row r="529" spans="1:6">
      <c r="A529" s="109" t="s">
        <v>103</v>
      </c>
      <c r="B529" s="63">
        <v>0</v>
      </c>
      <c r="C529" s="63">
        <v>0</v>
      </c>
      <c r="D529" s="73">
        <v>1000</v>
      </c>
      <c r="E529" s="73">
        <v>1000</v>
      </c>
      <c r="F529" s="73">
        <v>1000</v>
      </c>
    </row>
    <row r="530" spans="1:6">
      <c r="A530" s="109" t="s">
        <v>104</v>
      </c>
      <c r="B530" s="63">
        <v>0</v>
      </c>
      <c r="C530" s="63">
        <v>0</v>
      </c>
      <c r="D530" s="73">
        <v>1000</v>
      </c>
      <c r="E530" s="73">
        <v>1000</v>
      </c>
      <c r="F530" s="73">
        <v>1000</v>
      </c>
    </row>
    <row r="531" spans="1:6" s="16" customFormat="1">
      <c r="A531" s="112" t="s">
        <v>34</v>
      </c>
      <c r="B531" s="60">
        <v>0</v>
      </c>
      <c r="C531" s="60">
        <v>0</v>
      </c>
      <c r="D531" s="79">
        <v>0</v>
      </c>
      <c r="E531" s="79">
        <v>0</v>
      </c>
      <c r="F531" s="79">
        <v>0</v>
      </c>
    </row>
    <row r="532" spans="1:6" s="16" customFormat="1">
      <c r="A532" s="113" t="s">
        <v>127</v>
      </c>
      <c r="B532" s="69">
        <v>0</v>
      </c>
      <c r="C532" s="69">
        <v>0</v>
      </c>
      <c r="D532" s="64">
        <v>0</v>
      </c>
      <c r="E532" s="64">
        <v>0</v>
      </c>
      <c r="F532" s="64">
        <v>0</v>
      </c>
    </row>
    <row r="533" spans="1:6" s="16" customFormat="1">
      <c r="A533" s="109" t="s">
        <v>128</v>
      </c>
      <c r="B533" s="63">
        <v>0</v>
      </c>
      <c r="C533" s="63">
        <v>0</v>
      </c>
      <c r="D533" s="73">
        <v>0</v>
      </c>
      <c r="E533" s="73">
        <v>0</v>
      </c>
      <c r="F533" s="73">
        <v>0</v>
      </c>
    </row>
    <row r="534" spans="1:6">
      <c r="A534" s="109" t="s">
        <v>136</v>
      </c>
      <c r="B534" s="63">
        <v>0</v>
      </c>
      <c r="C534" s="63">
        <v>0</v>
      </c>
      <c r="D534" s="73">
        <v>0</v>
      </c>
      <c r="E534" s="73">
        <v>0</v>
      </c>
      <c r="F534" s="73">
        <v>0</v>
      </c>
    </row>
    <row r="535" spans="1:6">
      <c r="A535" s="109" t="s">
        <v>137</v>
      </c>
      <c r="B535" s="63">
        <v>0</v>
      </c>
      <c r="C535" s="63">
        <v>0</v>
      </c>
      <c r="D535" s="73">
        <v>0</v>
      </c>
      <c r="E535" s="73">
        <v>0</v>
      </c>
      <c r="F535" s="73">
        <v>0</v>
      </c>
    </row>
    <row r="536" spans="1:6">
      <c r="A536" s="110" t="s">
        <v>157</v>
      </c>
      <c r="B536" s="71">
        <v>3001.03</v>
      </c>
      <c r="C536" s="71">
        <v>0</v>
      </c>
      <c r="D536" s="77">
        <v>0</v>
      </c>
      <c r="E536" s="77">
        <v>0</v>
      </c>
      <c r="F536" s="77">
        <v>0</v>
      </c>
    </row>
    <row r="537" spans="1:6">
      <c r="A537" s="112" t="s">
        <v>173</v>
      </c>
      <c r="B537" s="60">
        <v>3001.03</v>
      </c>
      <c r="C537" s="60">
        <v>0</v>
      </c>
      <c r="D537" s="79">
        <v>0</v>
      </c>
      <c r="E537" s="79">
        <v>0</v>
      </c>
      <c r="F537" s="79">
        <v>0</v>
      </c>
    </row>
    <row r="538" spans="1:6">
      <c r="A538" s="113" t="s">
        <v>40</v>
      </c>
      <c r="B538" s="69">
        <v>3001.03</v>
      </c>
      <c r="C538" s="69">
        <v>0</v>
      </c>
      <c r="D538" s="64">
        <v>0</v>
      </c>
      <c r="E538" s="64">
        <v>0</v>
      </c>
      <c r="F538" s="64">
        <v>0</v>
      </c>
    </row>
    <row r="539" spans="1:6">
      <c r="A539" s="109" t="s">
        <v>48</v>
      </c>
      <c r="B539" s="63">
        <v>3001.03</v>
      </c>
      <c r="C539" s="63">
        <v>0</v>
      </c>
      <c r="D539" s="73">
        <v>0</v>
      </c>
      <c r="E539" s="73">
        <v>0</v>
      </c>
      <c r="F539" s="73">
        <v>0</v>
      </c>
    </row>
    <row r="540" spans="1:6">
      <c r="A540" s="109" t="s">
        <v>55</v>
      </c>
      <c r="B540" s="63">
        <v>3001.03</v>
      </c>
      <c r="C540" s="63">
        <v>0</v>
      </c>
      <c r="D540" s="73">
        <v>0</v>
      </c>
      <c r="E540" s="73">
        <v>0</v>
      </c>
      <c r="F540" s="73">
        <v>0</v>
      </c>
    </row>
    <row r="541" spans="1:6" s="16" customFormat="1">
      <c r="A541" s="109" t="s">
        <v>129</v>
      </c>
      <c r="B541" s="63">
        <v>3001.03</v>
      </c>
      <c r="C541" s="63">
        <v>0</v>
      </c>
      <c r="D541" s="73">
        <v>0</v>
      </c>
      <c r="E541" s="73">
        <v>0</v>
      </c>
      <c r="F541" s="73">
        <v>0</v>
      </c>
    </row>
    <row r="542" spans="1:6" s="16" customFormat="1">
      <c r="A542" s="112" t="s">
        <v>34</v>
      </c>
      <c r="B542" s="60">
        <v>0</v>
      </c>
      <c r="C542" s="60">
        <v>0</v>
      </c>
      <c r="D542" s="79">
        <v>0</v>
      </c>
      <c r="E542" s="79">
        <v>0</v>
      </c>
      <c r="F542" s="79">
        <v>0</v>
      </c>
    </row>
    <row r="543" spans="1:6" s="16" customFormat="1">
      <c r="A543" s="113" t="s">
        <v>127</v>
      </c>
      <c r="B543" s="69">
        <v>0</v>
      </c>
      <c r="C543" s="69">
        <v>0</v>
      </c>
      <c r="D543" s="64">
        <v>0</v>
      </c>
      <c r="E543" s="64">
        <v>0</v>
      </c>
      <c r="F543" s="64">
        <v>0</v>
      </c>
    </row>
    <row r="544" spans="1:6" s="16" customFormat="1">
      <c r="A544" s="109" t="s">
        <v>128</v>
      </c>
      <c r="B544" s="63">
        <v>0</v>
      </c>
      <c r="C544" s="63">
        <v>0</v>
      </c>
      <c r="D544" s="73">
        <v>0</v>
      </c>
      <c r="E544" s="73">
        <v>0</v>
      </c>
      <c r="F544" s="73">
        <v>0</v>
      </c>
    </row>
    <row r="545" spans="1:6">
      <c r="A545" s="109" t="s">
        <v>136</v>
      </c>
      <c r="B545" s="63">
        <v>0</v>
      </c>
      <c r="C545" s="63">
        <v>0</v>
      </c>
      <c r="D545" s="73">
        <v>0</v>
      </c>
      <c r="E545" s="73">
        <v>0</v>
      </c>
      <c r="F545" s="73">
        <v>0</v>
      </c>
    </row>
    <row r="546" spans="1:6">
      <c r="A546" s="109" t="s">
        <v>137</v>
      </c>
      <c r="B546" s="63">
        <v>0</v>
      </c>
      <c r="C546" s="63">
        <v>0</v>
      </c>
      <c r="D546" s="73">
        <v>0</v>
      </c>
      <c r="E546" s="73">
        <v>0</v>
      </c>
      <c r="F546" s="73">
        <v>0</v>
      </c>
    </row>
    <row r="547" spans="1:6">
      <c r="A547" s="109"/>
      <c r="B547" s="63"/>
      <c r="C547" s="63"/>
      <c r="D547" s="73"/>
      <c r="E547" s="73"/>
      <c r="F547" s="73"/>
    </row>
    <row r="548" spans="1:6">
      <c r="A548" s="120" t="s">
        <v>177</v>
      </c>
      <c r="B548" s="84">
        <v>2726.44</v>
      </c>
      <c r="C548" s="84">
        <v>0</v>
      </c>
      <c r="D548" s="84">
        <v>0</v>
      </c>
      <c r="E548" s="84">
        <v>0</v>
      </c>
      <c r="F548" s="84">
        <v>0</v>
      </c>
    </row>
    <row r="549" spans="1:6">
      <c r="A549" s="110" t="s">
        <v>120</v>
      </c>
      <c r="B549" s="71">
        <v>2726.44</v>
      </c>
      <c r="C549" s="71">
        <v>0</v>
      </c>
      <c r="D549" s="71">
        <v>0</v>
      </c>
      <c r="E549" s="71">
        <v>0</v>
      </c>
      <c r="F549" s="71">
        <v>0</v>
      </c>
    </row>
    <row r="550" spans="1:6">
      <c r="A550" s="121" t="s">
        <v>173</v>
      </c>
      <c r="B550" s="47">
        <v>2726.44</v>
      </c>
      <c r="C550" s="47">
        <v>0</v>
      </c>
      <c r="D550" s="47">
        <v>0</v>
      </c>
      <c r="E550" s="47">
        <v>0</v>
      </c>
      <c r="F550" s="47">
        <v>0</v>
      </c>
    </row>
    <row r="551" spans="1:6">
      <c r="A551" s="113" t="s">
        <v>40</v>
      </c>
      <c r="B551" s="69">
        <v>2726.44</v>
      </c>
      <c r="C551" s="69">
        <v>0</v>
      </c>
      <c r="D551" s="64">
        <v>0</v>
      </c>
      <c r="E551" s="64">
        <v>0</v>
      </c>
      <c r="F551" s="64">
        <v>0</v>
      </c>
    </row>
    <row r="552" spans="1:6">
      <c r="A552" s="109" t="s">
        <v>48</v>
      </c>
      <c r="B552" s="63">
        <v>338.12</v>
      </c>
      <c r="C552" s="63">
        <v>0</v>
      </c>
      <c r="D552" s="73">
        <v>0</v>
      </c>
      <c r="E552" s="73">
        <v>0</v>
      </c>
      <c r="F552" s="73">
        <v>0</v>
      </c>
    </row>
    <row r="553" spans="1:6">
      <c r="A553" s="109" t="s">
        <v>49</v>
      </c>
      <c r="B553" s="63">
        <v>338.12</v>
      </c>
      <c r="C553" s="63">
        <v>0</v>
      </c>
      <c r="D553" s="73">
        <v>0</v>
      </c>
      <c r="E553" s="73">
        <v>0</v>
      </c>
      <c r="F553" s="73">
        <v>0</v>
      </c>
    </row>
    <row r="554" spans="1:6" s="16" customFormat="1">
      <c r="A554" s="109" t="s">
        <v>50</v>
      </c>
      <c r="B554" s="63">
        <v>338.12</v>
      </c>
      <c r="C554" s="63">
        <v>0</v>
      </c>
      <c r="D554" s="73">
        <v>0</v>
      </c>
      <c r="E554" s="73">
        <v>0</v>
      </c>
      <c r="F554" s="73">
        <v>0</v>
      </c>
    </row>
    <row r="555" spans="1:6" s="16" customFormat="1">
      <c r="A555" s="109" t="s">
        <v>64</v>
      </c>
      <c r="B555" s="63">
        <v>65</v>
      </c>
      <c r="C555" s="63">
        <v>0</v>
      </c>
      <c r="D555" s="73">
        <v>0</v>
      </c>
      <c r="E555" s="73">
        <v>0</v>
      </c>
      <c r="F555" s="73">
        <v>0</v>
      </c>
    </row>
    <row r="556" spans="1:6">
      <c r="A556" s="109" t="s">
        <v>87</v>
      </c>
      <c r="B556" s="63">
        <v>65</v>
      </c>
      <c r="C556" s="63">
        <v>0</v>
      </c>
      <c r="D556" s="73">
        <v>0</v>
      </c>
      <c r="E556" s="73">
        <v>0</v>
      </c>
      <c r="F556" s="73">
        <v>0</v>
      </c>
    </row>
    <row r="557" spans="1:6">
      <c r="A557" s="109" t="s">
        <v>88</v>
      </c>
      <c r="B557" s="63">
        <v>65</v>
      </c>
      <c r="C557" s="63">
        <v>0</v>
      </c>
      <c r="D557" s="73">
        <v>0</v>
      </c>
      <c r="E557" s="73">
        <v>0</v>
      </c>
      <c r="F557" s="73">
        <v>0</v>
      </c>
    </row>
    <row r="558" spans="1:6">
      <c r="A558" s="109" t="s">
        <v>90</v>
      </c>
      <c r="B558" s="63">
        <v>2323.3200000000002</v>
      </c>
      <c r="C558" s="63">
        <v>0</v>
      </c>
      <c r="D558" s="73">
        <v>0</v>
      </c>
      <c r="E558" s="73">
        <v>0</v>
      </c>
      <c r="F558" s="73">
        <v>0</v>
      </c>
    </row>
    <row r="559" spans="1:6">
      <c r="A559" s="109" t="s">
        <v>159</v>
      </c>
      <c r="B559" s="63">
        <v>2112.75</v>
      </c>
      <c r="C559" s="63">
        <v>0</v>
      </c>
      <c r="D559" s="73">
        <v>0</v>
      </c>
      <c r="E559" s="73">
        <v>0</v>
      </c>
      <c r="F559" s="73">
        <v>0</v>
      </c>
    </row>
    <row r="560" spans="1:6" s="16" customFormat="1">
      <c r="A560" s="109" t="s">
        <v>160</v>
      </c>
      <c r="B560" s="63">
        <v>2112.75</v>
      </c>
      <c r="C560" s="63">
        <v>0</v>
      </c>
      <c r="D560" s="73">
        <v>0</v>
      </c>
      <c r="E560" s="73">
        <v>0</v>
      </c>
      <c r="F560" s="73">
        <v>0</v>
      </c>
    </row>
    <row r="561" spans="1:6" s="16" customFormat="1">
      <c r="A561" s="109" t="s">
        <v>93</v>
      </c>
      <c r="B561" s="63">
        <v>210.57</v>
      </c>
      <c r="C561" s="63">
        <v>0</v>
      </c>
      <c r="D561" s="73">
        <v>0</v>
      </c>
      <c r="E561" s="73">
        <v>0</v>
      </c>
      <c r="F561" s="73">
        <v>0</v>
      </c>
    </row>
    <row r="562" spans="1:6">
      <c r="A562" s="109" t="s">
        <v>94</v>
      </c>
      <c r="B562" s="63">
        <v>210.57</v>
      </c>
      <c r="C562" s="63">
        <v>0</v>
      </c>
      <c r="D562" s="73">
        <v>0</v>
      </c>
      <c r="E562" s="73">
        <v>0</v>
      </c>
      <c r="F562" s="73">
        <v>0</v>
      </c>
    </row>
    <row r="563" spans="1:6">
      <c r="A563" s="109"/>
      <c r="B563" s="63"/>
      <c r="C563" s="63"/>
      <c r="D563" s="73"/>
      <c r="E563" s="73"/>
      <c r="F563" s="73"/>
    </row>
    <row r="564" spans="1:6" ht="15.75">
      <c r="A564" s="120" t="s">
        <v>178</v>
      </c>
      <c r="B564" s="86">
        <v>18808.23</v>
      </c>
      <c r="C564" s="86">
        <v>7000</v>
      </c>
      <c r="D564" s="86">
        <v>0</v>
      </c>
      <c r="E564" s="86">
        <v>0</v>
      </c>
      <c r="F564" s="86">
        <v>0</v>
      </c>
    </row>
    <row r="565" spans="1:6">
      <c r="A565" s="110" t="s">
        <v>120</v>
      </c>
      <c r="B565" s="71">
        <v>18808.23</v>
      </c>
      <c r="C565" s="71">
        <v>7000</v>
      </c>
      <c r="D565" s="71">
        <v>0</v>
      </c>
      <c r="E565" s="71">
        <v>0</v>
      </c>
      <c r="F565" s="71">
        <v>0</v>
      </c>
    </row>
    <row r="566" spans="1:6">
      <c r="A566" s="112" t="s">
        <v>173</v>
      </c>
      <c r="B566" s="60">
        <v>18808.23</v>
      </c>
      <c r="C566" s="60">
        <v>7000</v>
      </c>
      <c r="D566" s="60">
        <v>0</v>
      </c>
      <c r="E566" s="60">
        <v>0</v>
      </c>
      <c r="F566" s="60">
        <v>0</v>
      </c>
    </row>
    <row r="567" spans="1:6">
      <c r="A567" s="113" t="s">
        <v>40</v>
      </c>
      <c r="B567" s="69">
        <v>18808.23</v>
      </c>
      <c r="C567" s="69">
        <v>7000</v>
      </c>
      <c r="D567" s="64">
        <v>0</v>
      </c>
      <c r="E567" s="64">
        <v>0</v>
      </c>
      <c r="F567" s="64">
        <v>0</v>
      </c>
    </row>
    <row r="568" spans="1:6">
      <c r="A568" s="109" t="s">
        <v>64</v>
      </c>
      <c r="B568" s="63">
        <v>18808.23</v>
      </c>
      <c r="C568" s="63">
        <v>7000</v>
      </c>
      <c r="D568" s="73">
        <v>0</v>
      </c>
      <c r="E568" s="73">
        <v>0</v>
      </c>
      <c r="F568" s="73">
        <v>0</v>
      </c>
    </row>
    <row r="569" spans="1:6">
      <c r="A569" s="109" t="s">
        <v>68</v>
      </c>
      <c r="B569" s="63">
        <v>18808.23</v>
      </c>
      <c r="C569" s="63">
        <v>7000</v>
      </c>
      <c r="D569" s="73">
        <v>0</v>
      </c>
      <c r="E569" s="73">
        <v>0</v>
      </c>
      <c r="F569" s="73">
        <v>0</v>
      </c>
    </row>
    <row r="570" spans="1:6">
      <c r="A570" s="109" t="s">
        <v>69</v>
      </c>
      <c r="B570" s="63">
        <v>16943.28</v>
      </c>
      <c r="C570" s="63">
        <v>7000</v>
      </c>
      <c r="D570" s="73">
        <v>0</v>
      </c>
      <c r="E570" s="73">
        <v>0</v>
      </c>
      <c r="F570" s="73">
        <v>0</v>
      </c>
    </row>
    <row r="571" spans="1:6" s="91" customFormat="1" ht="15.75">
      <c r="A571" s="109" t="s">
        <v>70</v>
      </c>
      <c r="B571" s="63">
        <v>1864.95</v>
      </c>
      <c r="C571" s="63">
        <v>0</v>
      </c>
      <c r="D571" s="73">
        <v>0</v>
      </c>
      <c r="E571" s="73">
        <v>0</v>
      </c>
      <c r="F571" s="73">
        <v>0</v>
      </c>
    </row>
    <row r="572" spans="1:6">
      <c r="A572" s="109"/>
      <c r="B572" s="63"/>
      <c r="C572" s="63"/>
      <c r="D572" s="73"/>
      <c r="E572" s="73"/>
      <c r="F572" s="73"/>
    </row>
    <row r="573" spans="1:6" ht="15.75">
      <c r="A573" s="115" t="s">
        <v>179</v>
      </c>
      <c r="B573" s="86">
        <v>28913.58</v>
      </c>
      <c r="C573" s="86">
        <v>37500</v>
      </c>
      <c r="D573" s="86">
        <f>D574</f>
        <v>28900</v>
      </c>
      <c r="E573" s="86">
        <f t="shared" ref="E573:F574" si="114">E574</f>
        <v>28900</v>
      </c>
      <c r="F573" s="86">
        <f t="shared" si="114"/>
        <v>28900</v>
      </c>
    </row>
    <row r="574" spans="1:6">
      <c r="A574" s="110" t="s">
        <v>120</v>
      </c>
      <c r="B574" s="71">
        <v>28913.58</v>
      </c>
      <c r="C574" s="71">
        <v>37500</v>
      </c>
      <c r="D574" s="71">
        <f>D575</f>
        <v>28900</v>
      </c>
      <c r="E574" s="71">
        <f t="shared" si="114"/>
        <v>28900</v>
      </c>
      <c r="F574" s="71">
        <f t="shared" si="114"/>
        <v>28900</v>
      </c>
    </row>
    <row r="575" spans="1:6" s="16" customFormat="1">
      <c r="A575" s="112" t="s">
        <v>173</v>
      </c>
      <c r="B575" s="60">
        <v>28913.58</v>
      </c>
      <c r="C575" s="60">
        <v>37500</v>
      </c>
      <c r="D575" s="60">
        <f>SUM(D576+D588)</f>
        <v>28900</v>
      </c>
      <c r="E575" s="60">
        <f t="shared" ref="E575:F575" si="115">SUM(E576+E588)</f>
        <v>28900</v>
      </c>
      <c r="F575" s="60">
        <f t="shared" si="115"/>
        <v>28900</v>
      </c>
    </row>
    <row r="576" spans="1:6">
      <c r="A576" s="113" t="s">
        <v>33</v>
      </c>
      <c r="B576" s="69">
        <v>28613.58</v>
      </c>
      <c r="C576" s="69">
        <v>36200</v>
      </c>
      <c r="D576" s="64">
        <f>SUM(D577+D585+D580)</f>
        <v>27700</v>
      </c>
      <c r="E576" s="64">
        <f t="shared" ref="E576:F576" si="116">SUM(E577+E585+E580)</f>
        <v>27700</v>
      </c>
      <c r="F576" s="64">
        <f t="shared" si="116"/>
        <v>27700</v>
      </c>
    </row>
    <row r="577" spans="1:6">
      <c r="A577" s="109" t="s">
        <v>105</v>
      </c>
      <c r="B577" s="63">
        <v>23874.87</v>
      </c>
      <c r="C577" s="63">
        <v>28500</v>
      </c>
      <c r="D577" s="73">
        <v>22000</v>
      </c>
      <c r="E577" s="73">
        <v>22000</v>
      </c>
      <c r="F577" s="73">
        <v>22000</v>
      </c>
    </row>
    <row r="578" spans="1:6">
      <c r="A578" s="109" t="s">
        <v>106</v>
      </c>
      <c r="B578" s="63">
        <v>23874.87</v>
      </c>
      <c r="C578" s="63">
        <v>28500</v>
      </c>
      <c r="D578" s="73">
        <v>22000</v>
      </c>
      <c r="E578" s="73">
        <v>22000</v>
      </c>
      <c r="F578" s="73">
        <v>22000</v>
      </c>
    </row>
    <row r="579" spans="1:6">
      <c r="A579" s="109" t="s">
        <v>107</v>
      </c>
      <c r="B579" s="63">
        <v>23874.87</v>
      </c>
      <c r="C579" s="63">
        <v>28500</v>
      </c>
      <c r="D579" s="73">
        <v>22000</v>
      </c>
      <c r="E579" s="73">
        <v>22000</v>
      </c>
      <c r="F579" s="73">
        <v>22000</v>
      </c>
    </row>
    <row r="580" spans="1:6">
      <c r="A580" s="109" t="s">
        <v>108</v>
      </c>
      <c r="B580" s="63">
        <v>800</v>
      </c>
      <c r="C580" s="63">
        <v>1400</v>
      </c>
      <c r="D580" s="73">
        <f>D581</f>
        <v>1700</v>
      </c>
      <c r="E580" s="73">
        <f t="shared" ref="E580:F580" si="117">E581</f>
        <v>1700</v>
      </c>
      <c r="F580" s="73">
        <f t="shared" si="117"/>
        <v>1700</v>
      </c>
    </row>
    <row r="581" spans="1:6" s="16" customFormat="1">
      <c r="A581" s="109" t="s">
        <v>109</v>
      </c>
      <c r="B581" s="63">
        <v>800</v>
      </c>
      <c r="C581" s="63">
        <v>1400</v>
      </c>
      <c r="D581" s="73">
        <f>SUM(D582:D584)</f>
        <v>1700</v>
      </c>
      <c r="E581" s="73">
        <f t="shared" ref="E581:F581" si="118">SUM(E582:E584)</f>
        <v>1700</v>
      </c>
      <c r="F581" s="73">
        <f t="shared" si="118"/>
        <v>1700</v>
      </c>
    </row>
    <row r="582" spans="1:6" s="16" customFormat="1">
      <c r="A582" s="109" t="s">
        <v>110</v>
      </c>
      <c r="B582" s="63">
        <v>400</v>
      </c>
      <c r="C582" s="63">
        <v>600</v>
      </c>
      <c r="D582" s="73">
        <v>800</v>
      </c>
      <c r="E582" s="73">
        <v>800</v>
      </c>
      <c r="F582" s="73">
        <v>800</v>
      </c>
    </row>
    <row r="583" spans="1:6">
      <c r="A583" s="109" t="s">
        <v>111</v>
      </c>
      <c r="B583" s="63">
        <v>100</v>
      </c>
      <c r="C583" s="63">
        <v>200</v>
      </c>
      <c r="D583" s="73">
        <v>300</v>
      </c>
      <c r="E583" s="73">
        <v>300</v>
      </c>
      <c r="F583" s="73">
        <v>300</v>
      </c>
    </row>
    <row r="584" spans="1:6">
      <c r="A584" s="109" t="s">
        <v>113</v>
      </c>
      <c r="B584" s="63">
        <v>300</v>
      </c>
      <c r="C584" s="63">
        <v>600</v>
      </c>
      <c r="D584" s="73">
        <v>600</v>
      </c>
      <c r="E584" s="73">
        <v>600</v>
      </c>
      <c r="F584" s="73">
        <v>600</v>
      </c>
    </row>
    <row r="585" spans="1:6">
      <c r="A585" s="109" t="s">
        <v>114</v>
      </c>
      <c r="B585" s="63">
        <v>3938.71</v>
      </c>
      <c r="C585" s="63">
        <v>6300</v>
      </c>
      <c r="D585" s="73">
        <v>4000</v>
      </c>
      <c r="E585" s="73">
        <v>4000</v>
      </c>
      <c r="F585" s="73">
        <v>4000</v>
      </c>
    </row>
    <row r="586" spans="1:6">
      <c r="A586" s="109" t="s">
        <v>115</v>
      </c>
      <c r="B586" s="63">
        <v>3938.71</v>
      </c>
      <c r="C586" s="63">
        <v>6300</v>
      </c>
      <c r="D586" s="73">
        <v>4000</v>
      </c>
      <c r="E586" s="73">
        <v>4000</v>
      </c>
      <c r="F586" s="73">
        <v>4000</v>
      </c>
    </row>
    <row r="587" spans="1:6">
      <c r="A587" s="109" t="s">
        <v>116</v>
      </c>
      <c r="B587" s="63">
        <v>3938.71</v>
      </c>
      <c r="C587" s="63">
        <v>6300</v>
      </c>
      <c r="D587" s="73">
        <v>4000</v>
      </c>
      <c r="E587" s="73">
        <v>4000</v>
      </c>
      <c r="F587" s="73">
        <v>4000</v>
      </c>
    </row>
    <row r="588" spans="1:6">
      <c r="A588" s="113" t="s">
        <v>40</v>
      </c>
      <c r="B588" s="69">
        <v>300</v>
      </c>
      <c r="C588" s="69">
        <v>1300</v>
      </c>
      <c r="D588" s="64">
        <f>SUM(D589+D596)</f>
        <v>1200</v>
      </c>
      <c r="E588" s="64">
        <f t="shared" ref="E588:F588" si="119">SUM(E589+E596)</f>
        <v>1200</v>
      </c>
      <c r="F588" s="64">
        <f t="shared" si="119"/>
        <v>1200</v>
      </c>
    </row>
    <row r="589" spans="1:6" s="16" customFormat="1">
      <c r="A589" s="109" t="s">
        <v>41</v>
      </c>
      <c r="B589" s="63">
        <v>300</v>
      </c>
      <c r="C589" s="63">
        <v>900</v>
      </c>
      <c r="D589" s="73">
        <v>800</v>
      </c>
      <c r="E589" s="73">
        <v>800</v>
      </c>
      <c r="F589" s="73">
        <v>800</v>
      </c>
    </row>
    <row r="590" spans="1:6" s="16" customFormat="1">
      <c r="A590" s="109" t="s">
        <v>42</v>
      </c>
      <c r="B590" s="63">
        <v>60</v>
      </c>
      <c r="C590" s="63">
        <v>300</v>
      </c>
      <c r="D590" s="73">
        <v>200</v>
      </c>
      <c r="E590" s="73">
        <v>200</v>
      </c>
      <c r="F590" s="73">
        <v>200</v>
      </c>
    </row>
    <row r="591" spans="1:6" s="16" customFormat="1">
      <c r="A591" s="109" t="s">
        <v>43</v>
      </c>
      <c r="B591" s="63">
        <v>60</v>
      </c>
      <c r="C591" s="63">
        <v>300</v>
      </c>
      <c r="D591" s="73">
        <v>200</v>
      </c>
      <c r="E591" s="73">
        <v>200</v>
      </c>
      <c r="F591" s="73">
        <v>200</v>
      </c>
    </row>
    <row r="592" spans="1:6" s="16" customFormat="1">
      <c r="A592" s="109" t="s">
        <v>117</v>
      </c>
      <c r="B592" s="63">
        <v>0</v>
      </c>
      <c r="C592" s="63">
        <v>300</v>
      </c>
      <c r="D592" s="73">
        <v>600</v>
      </c>
      <c r="E592" s="73">
        <v>600</v>
      </c>
      <c r="F592" s="73">
        <v>600</v>
      </c>
    </row>
    <row r="593" spans="1:6">
      <c r="A593" s="109" t="s">
        <v>118</v>
      </c>
      <c r="B593" s="63">
        <v>0</v>
      </c>
      <c r="C593" s="63">
        <v>300</v>
      </c>
      <c r="D593" s="73">
        <v>600</v>
      </c>
      <c r="E593" s="73">
        <v>600</v>
      </c>
      <c r="F593" s="73">
        <v>600</v>
      </c>
    </row>
    <row r="594" spans="1:6">
      <c r="A594" s="109" t="s">
        <v>46</v>
      </c>
      <c r="B594" s="63">
        <v>240</v>
      </c>
      <c r="C594" s="63">
        <v>300</v>
      </c>
      <c r="D594" s="73">
        <v>0</v>
      </c>
      <c r="E594" s="73">
        <v>0</v>
      </c>
      <c r="F594" s="73">
        <v>0</v>
      </c>
    </row>
    <row r="595" spans="1:6">
      <c r="A595" s="109" t="s">
        <v>47</v>
      </c>
      <c r="B595" s="63">
        <v>240</v>
      </c>
      <c r="C595" s="63">
        <v>300</v>
      </c>
      <c r="D595" s="73">
        <v>0</v>
      </c>
      <c r="E595" s="73">
        <v>0</v>
      </c>
      <c r="F595" s="73">
        <v>0</v>
      </c>
    </row>
    <row r="596" spans="1:6">
      <c r="A596" s="109" t="s">
        <v>64</v>
      </c>
      <c r="B596" s="63">
        <v>0</v>
      </c>
      <c r="C596" s="63">
        <v>400</v>
      </c>
      <c r="D596" s="73">
        <v>400</v>
      </c>
      <c r="E596" s="73">
        <v>400</v>
      </c>
      <c r="F596" s="73">
        <v>400</v>
      </c>
    </row>
    <row r="597" spans="1:6" s="16" customFormat="1">
      <c r="A597" s="109" t="s">
        <v>78</v>
      </c>
      <c r="B597" s="63">
        <v>0</v>
      </c>
      <c r="C597" s="63">
        <v>400</v>
      </c>
      <c r="D597" s="73">
        <v>400</v>
      </c>
      <c r="E597" s="73">
        <v>400</v>
      </c>
      <c r="F597" s="73">
        <v>400</v>
      </c>
    </row>
    <row r="598" spans="1:6" s="16" customFormat="1">
      <c r="A598" s="109" t="s">
        <v>79</v>
      </c>
      <c r="B598" s="63">
        <v>0</v>
      </c>
      <c r="C598" s="63">
        <v>400</v>
      </c>
      <c r="D598" s="73">
        <v>400</v>
      </c>
      <c r="E598" s="73">
        <v>400</v>
      </c>
      <c r="F598" s="73">
        <v>400</v>
      </c>
    </row>
    <row r="599" spans="1:6" s="16" customFormat="1">
      <c r="A599" s="109"/>
      <c r="B599" s="63"/>
      <c r="C599" s="63"/>
      <c r="D599" s="73"/>
      <c r="E599" s="73"/>
      <c r="F599" s="73"/>
    </row>
    <row r="600" spans="1:6" s="16" customFormat="1" ht="15.75">
      <c r="A600" s="115" t="s">
        <v>180</v>
      </c>
      <c r="B600" s="86">
        <v>135468.41</v>
      </c>
      <c r="C600" s="86">
        <v>180000</v>
      </c>
      <c r="D600" s="94">
        <f>SUM(D601+D635)</f>
        <v>185400</v>
      </c>
      <c r="E600" s="94">
        <f t="shared" ref="E600:F600" si="120">SUM(E601+E635)</f>
        <v>185400</v>
      </c>
      <c r="F600" s="94">
        <f t="shared" si="120"/>
        <v>185400</v>
      </c>
    </row>
    <row r="601" spans="1:6">
      <c r="A601" s="110" t="s">
        <v>120</v>
      </c>
      <c r="B601" s="71">
        <v>82758.41</v>
      </c>
      <c r="C601" s="71">
        <v>98908</v>
      </c>
      <c r="D601" s="71">
        <f>D602</f>
        <v>95400</v>
      </c>
      <c r="E601" s="71">
        <f t="shared" ref="E601:F601" si="121">E602</f>
        <v>95400</v>
      </c>
      <c r="F601" s="71">
        <f t="shared" si="121"/>
        <v>95400</v>
      </c>
    </row>
    <row r="602" spans="1:6">
      <c r="A602" s="112" t="s">
        <v>173</v>
      </c>
      <c r="B602" s="60">
        <v>82758.41</v>
      </c>
      <c r="C602" s="60">
        <v>98908</v>
      </c>
      <c r="D602" s="60">
        <f>SUM(D603+D616)</f>
        <v>95400</v>
      </c>
      <c r="E602" s="60">
        <f t="shared" ref="E602:F602" si="122">SUM(E603+E616)</f>
        <v>95400</v>
      </c>
      <c r="F602" s="60">
        <f t="shared" si="122"/>
        <v>95400</v>
      </c>
    </row>
    <row r="603" spans="1:6">
      <c r="A603" s="113" t="s">
        <v>33</v>
      </c>
      <c r="B603" s="69">
        <v>81036.210000000006</v>
      </c>
      <c r="C603" s="69">
        <v>93408</v>
      </c>
      <c r="D603" s="64">
        <f>SUM(D604+D607+D613)</f>
        <v>92200</v>
      </c>
      <c r="E603" s="64">
        <f t="shared" ref="E603:F603" si="123">SUM(E604+E607+E613)</f>
        <v>92200</v>
      </c>
      <c r="F603" s="64">
        <f t="shared" si="123"/>
        <v>92200</v>
      </c>
    </row>
    <row r="604" spans="1:6">
      <c r="A604" s="109" t="s">
        <v>105</v>
      </c>
      <c r="B604" s="63">
        <v>64436</v>
      </c>
      <c r="C604" s="63">
        <v>70908</v>
      </c>
      <c r="D604" s="73">
        <v>70000</v>
      </c>
      <c r="E604" s="73">
        <v>70000</v>
      </c>
      <c r="F604" s="73">
        <v>70000</v>
      </c>
    </row>
    <row r="605" spans="1:6" s="16" customFormat="1">
      <c r="A605" s="109" t="s">
        <v>106</v>
      </c>
      <c r="B605" s="63">
        <v>64436</v>
      </c>
      <c r="C605" s="63">
        <v>70908</v>
      </c>
      <c r="D605" s="73">
        <v>70000</v>
      </c>
      <c r="E605" s="73">
        <v>70000</v>
      </c>
      <c r="F605" s="73">
        <v>70000</v>
      </c>
    </row>
    <row r="606" spans="1:6" s="16" customFormat="1">
      <c r="A606" s="109" t="s">
        <v>107</v>
      </c>
      <c r="B606" s="63">
        <v>64436</v>
      </c>
      <c r="C606" s="63">
        <v>70908</v>
      </c>
      <c r="D606" s="73">
        <v>70000</v>
      </c>
      <c r="E606" s="73">
        <v>70000</v>
      </c>
      <c r="F606" s="73">
        <v>70000</v>
      </c>
    </row>
    <row r="607" spans="1:6" s="16" customFormat="1">
      <c r="A607" s="109" t="s">
        <v>108</v>
      </c>
      <c r="B607" s="63">
        <v>8341.44</v>
      </c>
      <c r="C607" s="63">
        <v>11500</v>
      </c>
      <c r="D607" s="73">
        <f>D608</f>
        <v>11200</v>
      </c>
      <c r="E607" s="73">
        <f t="shared" ref="E607:F607" si="124">E608</f>
        <v>11200</v>
      </c>
      <c r="F607" s="73">
        <f t="shared" si="124"/>
        <v>11200</v>
      </c>
    </row>
    <row r="608" spans="1:6">
      <c r="A608" s="109" t="s">
        <v>109</v>
      </c>
      <c r="B608" s="63">
        <v>8341.44</v>
      </c>
      <c r="C608" s="63">
        <v>11500</v>
      </c>
      <c r="D608" s="73">
        <f>SUM(D609:D612)</f>
        <v>11200</v>
      </c>
      <c r="E608" s="73">
        <f t="shared" ref="E608:F608" si="125">SUM(E609:E612)</f>
        <v>11200</v>
      </c>
      <c r="F608" s="73">
        <f t="shared" si="125"/>
        <v>11200</v>
      </c>
    </row>
    <row r="609" spans="1:6">
      <c r="A609" s="109" t="s">
        <v>110</v>
      </c>
      <c r="B609" s="63">
        <v>4000</v>
      </c>
      <c r="C609" s="63">
        <v>4000</v>
      </c>
      <c r="D609" s="73">
        <v>4800</v>
      </c>
      <c r="E609" s="73">
        <v>4800</v>
      </c>
      <c r="F609" s="73">
        <v>4800</v>
      </c>
    </row>
    <row r="610" spans="1:6">
      <c r="A610" s="109" t="s">
        <v>111</v>
      </c>
      <c r="B610" s="63">
        <v>600</v>
      </c>
      <c r="C610" s="63">
        <v>2000</v>
      </c>
      <c r="D610" s="73">
        <v>2000</v>
      </c>
      <c r="E610" s="73">
        <v>2000</v>
      </c>
      <c r="F610" s="73">
        <v>2000</v>
      </c>
    </row>
    <row r="611" spans="1:6" s="16" customFormat="1">
      <c r="A611" s="109" t="s">
        <v>112</v>
      </c>
      <c r="B611" s="63">
        <v>441.44</v>
      </c>
      <c r="C611" s="63">
        <v>1500</v>
      </c>
      <c r="D611" s="73">
        <v>400</v>
      </c>
      <c r="E611" s="73">
        <v>400</v>
      </c>
      <c r="F611" s="73">
        <v>400</v>
      </c>
    </row>
    <row r="612" spans="1:6" s="16" customFormat="1">
      <c r="A612" s="109" t="s">
        <v>113</v>
      </c>
      <c r="B612" s="63">
        <v>3300</v>
      </c>
      <c r="C612" s="63">
        <v>4000</v>
      </c>
      <c r="D612" s="73">
        <v>4000</v>
      </c>
      <c r="E612" s="73">
        <v>4000</v>
      </c>
      <c r="F612" s="73">
        <v>4000</v>
      </c>
    </row>
    <row r="613" spans="1:6" s="16" customFormat="1">
      <c r="A613" s="109" t="s">
        <v>114</v>
      </c>
      <c r="B613" s="63">
        <v>8258.77</v>
      </c>
      <c r="C613" s="63">
        <v>11000</v>
      </c>
      <c r="D613" s="73">
        <v>11000</v>
      </c>
      <c r="E613" s="73">
        <v>11000</v>
      </c>
      <c r="F613" s="73">
        <v>11000</v>
      </c>
    </row>
    <row r="614" spans="1:6" s="16" customFormat="1">
      <c r="A614" s="109" t="s">
        <v>115</v>
      </c>
      <c r="B614" s="63">
        <v>8258.77</v>
      </c>
      <c r="C614" s="63">
        <v>11000</v>
      </c>
      <c r="D614" s="73">
        <v>11000</v>
      </c>
      <c r="E614" s="73">
        <v>11000</v>
      </c>
      <c r="F614" s="73">
        <v>11000</v>
      </c>
    </row>
    <row r="615" spans="1:6">
      <c r="A615" s="109" t="s">
        <v>116</v>
      </c>
      <c r="B615" s="63">
        <v>8258.77</v>
      </c>
      <c r="C615" s="63">
        <v>11000</v>
      </c>
      <c r="D615" s="73">
        <v>11000</v>
      </c>
      <c r="E615" s="73">
        <v>11000</v>
      </c>
      <c r="F615" s="73">
        <v>11000</v>
      </c>
    </row>
    <row r="616" spans="1:6">
      <c r="A616" s="113" t="s">
        <v>40</v>
      </c>
      <c r="B616" s="69">
        <v>1722.2</v>
      </c>
      <c r="C616" s="69">
        <v>5500</v>
      </c>
      <c r="D616" s="64">
        <f>SUM(D617+D623)</f>
        <v>3200</v>
      </c>
      <c r="E616" s="64">
        <f t="shared" ref="E616:F616" si="126">SUM(E617+E623)</f>
        <v>3200</v>
      </c>
      <c r="F616" s="64">
        <f t="shared" si="126"/>
        <v>3200</v>
      </c>
    </row>
    <row r="617" spans="1:6">
      <c r="A617" s="109" t="s">
        <v>41</v>
      </c>
      <c r="B617" s="63">
        <v>1722.2</v>
      </c>
      <c r="C617" s="63">
        <v>3400</v>
      </c>
      <c r="D617" s="73">
        <f>SUM(D618+D621)</f>
        <v>2800</v>
      </c>
      <c r="E617" s="73">
        <f t="shared" ref="E617:F617" si="127">SUM(E618+E621)</f>
        <v>2800</v>
      </c>
      <c r="F617" s="73">
        <f t="shared" si="127"/>
        <v>2800</v>
      </c>
    </row>
    <row r="618" spans="1:6" ht="15.75" customHeight="1">
      <c r="A618" s="109" t="s">
        <v>42</v>
      </c>
      <c r="B618" s="63">
        <v>169.4</v>
      </c>
      <c r="C618" s="63">
        <v>500</v>
      </c>
      <c r="D618" s="73">
        <v>800</v>
      </c>
      <c r="E618" s="73">
        <v>800</v>
      </c>
      <c r="F618" s="73">
        <v>800</v>
      </c>
    </row>
    <row r="619" spans="1:6" s="16" customFormat="1">
      <c r="A619" s="109" t="s">
        <v>43</v>
      </c>
      <c r="B619" s="63">
        <v>135</v>
      </c>
      <c r="C619" s="63">
        <v>500</v>
      </c>
      <c r="D619" s="73">
        <v>400</v>
      </c>
      <c r="E619" s="73">
        <v>400</v>
      </c>
      <c r="F619" s="73">
        <v>400</v>
      </c>
    </row>
    <row r="620" spans="1:6" s="16" customFormat="1">
      <c r="A620" s="109" t="s">
        <v>45</v>
      </c>
      <c r="B620" s="63">
        <v>34.4</v>
      </c>
      <c r="C620" s="63">
        <v>0</v>
      </c>
      <c r="D620" s="73">
        <v>400</v>
      </c>
      <c r="E620" s="73">
        <v>400</v>
      </c>
      <c r="F620" s="73">
        <v>400</v>
      </c>
    </row>
    <row r="621" spans="1:6" s="16" customFormat="1">
      <c r="A621" s="109" t="s">
        <v>117</v>
      </c>
      <c r="B621" s="63">
        <v>1552.8</v>
      </c>
      <c r="C621" s="63">
        <v>2900</v>
      </c>
      <c r="D621" s="73">
        <v>2000</v>
      </c>
      <c r="E621" s="73">
        <v>2000</v>
      </c>
      <c r="F621" s="73">
        <v>2000</v>
      </c>
    </row>
    <row r="622" spans="1:6" s="16" customFormat="1">
      <c r="A622" s="109" t="s">
        <v>118</v>
      </c>
      <c r="B622" s="63">
        <v>1552.8</v>
      </c>
      <c r="C622" s="63">
        <v>2900</v>
      </c>
      <c r="D622" s="73">
        <v>2000</v>
      </c>
      <c r="E622" s="73">
        <v>2000</v>
      </c>
      <c r="F622" s="73">
        <v>2000</v>
      </c>
    </row>
    <row r="623" spans="1:6">
      <c r="A623" s="109" t="s">
        <v>64</v>
      </c>
      <c r="B623" s="63">
        <v>0</v>
      </c>
      <c r="C623" s="63">
        <v>2100</v>
      </c>
      <c r="D623" s="73">
        <v>400</v>
      </c>
      <c r="E623" s="73">
        <v>400</v>
      </c>
      <c r="F623" s="73">
        <v>400</v>
      </c>
    </row>
    <row r="624" spans="1:6">
      <c r="A624" s="109" t="s">
        <v>78</v>
      </c>
      <c r="B624" s="63">
        <v>0</v>
      </c>
      <c r="C624" s="63">
        <v>2100</v>
      </c>
      <c r="D624" s="73">
        <v>400</v>
      </c>
      <c r="E624" s="73">
        <v>400</v>
      </c>
      <c r="F624" s="73">
        <v>400</v>
      </c>
    </row>
    <row r="625" spans="1:6">
      <c r="A625" s="109" t="s">
        <v>79</v>
      </c>
      <c r="B625" s="63">
        <v>0</v>
      </c>
      <c r="C625" s="63">
        <v>2100</v>
      </c>
      <c r="D625" s="73">
        <v>400</v>
      </c>
      <c r="E625" s="73">
        <v>400</v>
      </c>
      <c r="F625" s="73">
        <v>400</v>
      </c>
    </row>
    <row r="626" spans="1:6">
      <c r="A626" s="110" t="s">
        <v>161</v>
      </c>
      <c r="B626" s="71">
        <v>52710</v>
      </c>
      <c r="C626" s="71">
        <v>0</v>
      </c>
      <c r="D626" s="71">
        <v>0</v>
      </c>
      <c r="E626" s="71">
        <v>0</v>
      </c>
      <c r="F626" s="71">
        <v>0</v>
      </c>
    </row>
    <row r="627" spans="1:6" s="16" customFormat="1">
      <c r="A627" s="112" t="s">
        <v>173</v>
      </c>
      <c r="B627" s="60">
        <v>52710</v>
      </c>
      <c r="C627" s="60">
        <v>0</v>
      </c>
      <c r="D627" s="60">
        <v>0</v>
      </c>
      <c r="E627" s="60">
        <v>0</v>
      </c>
      <c r="F627" s="60">
        <v>0</v>
      </c>
    </row>
    <row r="628" spans="1:6" s="16" customFormat="1">
      <c r="A628" s="113" t="s">
        <v>33</v>
      </c>
      <c r="B628" s="69">
        <v>52710</v>
      </c>
      <c r="C628" s="69">
        <v>0</v>
      </c>
      <c r="D628" s="64">
        <v>0</v>
      </c>
      <c r="E628" s="64">
        <v>0</v>
      </c>
      <c r="F628" s="64">
        <v>0</v>
      </c>
    </row>
    <row r="629" spans="1:6">
      <c r="A629" s="109" t="s">
        <v>105</v>
      </c>
      <c r="B629" s="63">
        <v>44665.17</v>
      </c>
      <c r="C629" s="63">
        <v>0</v>
      </c>
      <c r="D629" s="73">
        <v>0</v>
      </c>
      <c r="E629" s="73">
        <v>0</v>
      </c>
      <c r="F629" s="73">
        <v>0</v>
      </c>
    </row>
    <row r="630" spans="1:6">
      <c r="A630" s="109" t="s">
        <v>106</v>
      </c>
      <c r="B630" s="63">
        <v>44665.17</v>
      </c>
      <c r="C630" s="63">
        <v>0</v>
      </c>
      <c r="D630" s="73">
        <v>0</v>
      </c>
      <c r="E630" s="73">
        <v>0</v>
      </c>
      <c r="F630" s="73">
        <v>0</v>
      </c>
    </row>
    <row r="631" spans="1:6">
      <c r="A631" s="109" t="s">
        <v>107</v>
      </c>
      <c r="B631" s="63">
        <v>44665.17</v>
      </c>
      <c r="C631" s="63">
        <v>0</v>
      </c>
      <c r="D631" s="73">
        <v>0</v>
      </c>
      <c r="E631" s="73">
        <v>0</v>
      </c>
      <c r="F631" s="73">
        <v>0</v>
      </c>
    </row>
    <row r="632" spans="1:6">
      <c r="A632" s="109" t="s">
        <v>114</v>
      </c>
      <c r="B632" s="63">
        <v>8044.83</v>
      </c>
      <c r="C632" s="63">
        <v>0</v>
      </c>
      <c r="D632" s="73">
        <v>0</v>
      </c>
      <c r="E632" s="73">
        <v>0</v>
      </c>
      <c r="F632" s="73">
        <v>0</v>
      </c>
    </row>
    <row r="633" spans="1:6">
      <c r="A633" s="109" t="s">
        <v>115</v>
      </c>
      <c r="B633" s="63">
        <v>8044.83</v>
      </c>
      <c r="C633" s="63">
        <v>0</v>
      </c>
      <c r="D633" s="73">
        <v>0</v>
      </c>
      <c r="E633" s="73">
        <v>0</v>
      </c>
      <c r="F633" s="73">
        <v>0</v>
      </c>
    </row>
    <row r="634" spans="1:6" s="91" customFormat="1" ht="15.75">
      <c r="A634" s="109" t="s">
        <v>116</v>
      </c>
      <c r="B634" s="63">
        <v>8044.83</v>
      </c>
      <c r="C634" s="63">
        <v>0</v>
      </c>
      <c r="D634" s="73">
        <v>0</v>
      </c>
      <c r="E634" s="73">
        <v>0</v>
      </c>
      <c r="F634" s="73">
        <v>0</v>
      </c>
    </row>
    <row r="635" spans="1:6" ht="15.75">
      <c r="A635" s="119" t="s">
        <v>181</v>
      </c>
      <c r="B635" s="83">
        <v>0</v>
      </c>
      <c r="C635" s="83">
        <v>81092</v>
      </c>
      <c r="D635" s="83">
        <v>90000</v>
      </c>
      <c r="E635" s="83">
        <v>90000</v>
      </c>
      <c r="F635" s="83">
        <v>90000</v>
      </c>
    </row>
    <row r="636" spans="1:6" ht="15.75">
      <c r="A636" s="122" t="s">
        <v>182</v>
      </c>
      <c r="B636" s="90">
        <v>0</v>
      </c>
      <c r="C636" s="90">
        <v>81092</v>
      </c>
      <c r="D636" s="90">
        <v>90000</v>
      </c>
      <c r="E636" s="90">
        <v>90000</v>
      </c>
      <c r="F636" s="90">
        <v>90000</v>
      </c>
    </row>
    <row r="637" spans="1:6">
      <c r="A637" s="112" t="s">
        <v>173</v>
      </c>
      <c r="B637" s="60">
        <v>0</v>
      </c>
      <c r="C637" s="60">
        <v>81092</v>
      </c>
      <c r="D637" s="60">
        <v>90000</v>
      </c>
      <c r="E637" s="60">
        <v>90000</v>
      </c>
      <c r="F637" s="60">
        <v>90000</v>
      </c>
    </row>
    <row r="638" spans="1:6">
      <c r="A638" s="113" t="s">
        <v>33</v>
      </c>
      <c r="B638" s="69">
        <v>0</v>
      </c>
      <c r="C638" s="69">
        <v>81092</v>
      </c>
      <c r="D638" s="64">
        <v>90000</v>
      </c>
      <c r="E638" s="64">
        <v>90000</v>
      </c>
      <c r="F638" s="64">
        <v>90000</v>
      </c>
    </row>
    <row r="639" spans="1:6">
      <c r="A639" s="109" t="s">
        <v>105</v>
      </c>
      <c r="B639" s="63">
        <v>0</v>
      </c>
      <c r="C639" s="63">
        <v>68500</v>
      </c>
      <c r="D639" s="73">
        <v>74000</v>
      </c>
      <c r="E639" s="73">
        <v>74000</v>
      </c>
      <c r="F639" s="73">
        <v>74000</v>
      </c>
    </row>
    <row r="640" spans="1:6">
      <c r="A640" s="109" t="s">
        <v>106</v>
      </c>
      <c r="B640" s="63">
        <v>0</v>
      </c>
      <c r="C640" s="63">
        <v>68500</v>
      </c>
      <c r="D640" s="73">
        <v>74000</v>
      </c>
      <c r="E640" s="73">
        <v>74000</v>
      </c>
      <c r="F640" s="73">
        <v>74000</v>
      </c>
    </row>
    <row r="641" spans="1:6" s="16" customFormat="1">
      <c r="A641" s="109" t="s">
        <v>107</v>
      </c>
      <c r="B641" s="63">
        <v>0</v>
      </c>
      <c r="C641" s="63">
        <v>68500</v>
      </c>
      <c r="D641" s="73">
        <v>74000</v>
      </c>
      <c r="E641" s="73">
        <v>74000</v>
      </c>
      <c r="F641" s="73">
        <v>74000</v>
      </c>
    </row>
    <row r="642" spans="1:6" s="16" customFormat="1">
      <c r="A642" s="109" t="s">
        <v>114</v>
      </c>
      <c r="B642" s="63">
        <v>0</v>
      </c>
      <c r="C642" s="63">
        <v>12592</v>
      </c>
      <c r="D642" s="73">
        <v>16000</v>
      </c>
      <c r="E642" s="73">
        <v>16000</v>
      </c>
      <c r="F642" s="73">
        <v>16000</v>
      </c>
    </row>
    <row r="643" spans="1:6">
      <c r="A643" s="109" t="s">
        <v>115</v>
      </c>
      <c r="B643" s="63">
        <v>0</v>
      </c>
      <c r="C643" s="63">
        <v>12592</v>
      </c>
      <c r="D643" s="73">
        <v>16000</v>
      </c>
      <c r="E643" s="73">
        <v>16000</v>
      </c>
      <c r="F643" s="73">
        <v>16000</v>
      </c>
    </row>
    <row r="644" spans="1:6">
      <c r="A644" s="109" t="s">
        <v>116</v>
      </c>
      <c r="B644" s="63">
        <v>0</v>
      </c>
      <c r="C644" s="63">
        <v>12592</v>
      </c>
      <c r="D644" s="73">
        <v>16000</v>
      </c>
      <c r="E644" s="73">
        <v>16000</v>
      </c>
      <c r="F644" s="73">
        <v>16000</v>
      </c>
    </row>
    <row r="645" spans="1:6">
      <c r="A645" s="109"/>
      <c r="B645" s="63"/>
      <c r="C645" s="63"/>
      <c r="D645" s="73"/>
      <c r="E645" s="73"/>
      <c r="F645" s="73"/>
    </row>
    <row r="646" spans="1:6" ht="15.75">
      <c r="A646" s="115" t="s">
        <v>183</v>
      </c>
      <c r="B646" s="86">
        <v>15280.54</v>
      </c>
      <c r="C646" s="86">
        <v>21000</v>
      </c>
      <c r="D646" s="94">
        <f>SUM(D647+D653+D674)</f>
        <v>15000</v>
      </c>
      <c r="E646" s="94">
        <f t="shared" ref="E646:F646" si="128">SUM(E647+E653+E674)</f>
        <v>15000</v>
      </c>
      <c r="F646" s="94">
        <f t="shared" si="128"/>
        <v>15000</v>
      </c>
    </row>
    <row r="647" spans="1:6" s="85" customFormat="1" ht="15.75">
      <c r="A647" s="111" t="s">
        <v>120</v>
      </c>
      <c r="B647" s="61">
        <v>12087.66</v>
      </c>
      <c r="C647" s="61">
        <v>14500</v>
      </c>
      <c r="D647" s="61">
        <f>D648</f>
        <v>15000</v>
      </c>
      <c r="E647" s="61">
        <f t="shared" ref="E647:F649" si="129">E648</f>
        <v>15000</v>
      </c>
      <c r="F647" s="61">
        <f t="shared" si="129"/>
        <v>15000</v>
      </c>
    </row>
    <row r="648" spans="1:6" s="85" customFormat="1" ht="15.75">
      <c r="A648" s="112" t="s">
        <v>173</v>
      </c>
      <c r="B648" s="60">
        <v>12087.66</v>
      </c>
      <c r="C648" s="60">
        <v>14500</v>
      </c>
      <c r="D648" s="60">
        <f>D649</f>
        <v>15000</v>
      </c>
      <c r="E648" s="60">
        <f t="shared" si="129"/>
        <v>15000</v>
      </c>
      <c r="F648" s="60">
        <f t="shared" si="129"/>
        <v>15000</v>
      </c>
    </row>
    <row r="649" spans="1:6" s="16" customFormat="1">
      <c r="A649" s="113" t="s">
        <v>40</v>
      </c>
      <c r="B649" s="69">
        <v>12087.66</v>
      </c>
      <c r="C649" s="69">
        <v>14500</v>
      </c>
      <c r="D649" s="64">
        <f>D650</f>
        <v>15000</v>
      </c>
      <c r="E649" s="64">
        <f t="shared" si="129"/>
        <v>15000</v>
      </c>
      <c r="F649" s="64">
        <f t="shared" si="129"/>
        <v>15000</v>
      </c>
    </row>
    <row r="650" spans="1:6" s="16" customFormat="1">
      <c r="A650" s="109" t="s">
        <v>64</v>
      </c>
      <c r="B650" s="63">
        <v>12087.66</v>
      </c>
      <c r="C650" s="63">
        <v>14500</v>
      </c>
      <c r="D650" s="73">
        <v>15000</v>
      </c>
      <c r="E650" s="73">
        <v>15000</v>
      </c>
      <c r="F650" s="73">
        <v>15000</v>
      </c>
    </row>
    <row r="651" spans="1:6">
      <c r="A651" s="109" t="s">
        <v>80</v>
      </c>
      <c r="B651" s="63">
        <v>12087.66</v>
      </c>
      <c r="C651" s="63">
        <v>14500</v>
      </c>
      <c r="D651" s="73">
        <v>15000</v>
      </c>
      <c r="E651" s="73">
        <v>15000</v>
      </c>
      <c r="F651" s="73">
        <v>15000</v>
      </c>
    </row>
    <row r="652" spans="1:6">
      <c r="A652" s="109" t="s">
        <v>82</v>
      </c>
      <c r="B652" s="63">
        <v>12087.66</v>
      </c>
      <c r="C652" s="63">
        <v>14500</v>
      </c>
      <c r="D652" s="73">
        <v>15000</v>
      </c>
      <c r="E652" s="73">
        <v>15000</v>
      </c>
      <c r="F652" s="73">
        <v>15000</v>
      </c>
    </row>
    <row r="653" spans="1:6">
      <c r="A653" s="111" t="s">
        <v>150</v>
      </c>
      <c r="B653" s="61">
        <v>3192.88</v>
      </c>
      <c r="C653" s="61">
        <v>6500</v>
      </c>
      <c r="D653" s="61">
        <v>0</v>
      </c>
      <c r="E653" s="61">
        <v>0</v>
      </c>
      <c r="F653" s="61">
        <v>0</v>
      </c>
    </row>
    <row r="654" spans="1:6">
      <c r="A654" s="112" t="s">
        <v>173</v>
      </c>
      <c r="B654" s="60">
        <v>3192.88</v>
      </c>
      <c r="C654" s="60">
        <v>6500</v>
      </c>
      <c r="D654" s="60">
        <v>0</v>
      </c>
      <c r="E654" s="60">
        <v>0</v>
      </c>
      <c r="F654" s="60">
        <v>0</v>
      </c>
    </row>
    <row r="655" spans="1:6">
      <c r="A655" s="113" t="s">
        <v>40</v>
      </c>
      <c r="B655" s="69">
        <v>3052.88</v>
      </c>
      <c r="C655" s="69">
        <v>6500</v>
      </c>
      <c r="D655" s="64">
        <v>0</v>
      </c>
      <c r="E655" s="64">
        <v>0</v>
      </c>
      <c r="F655" s="64">
        <v>0</v>
      </c>
    </row>
    <row r="656" spans="1:6">
      <c r="A656" s="109" t="s">
        <v>41</v>
      </c>
      <c r="B656" s="63">
        <v>90</v>
      </c>
      <c r="C656" s="63">
        <v>500</v>
      </c>
      <c r="D656" s="73">
        <v>0</v>
      </c>
      <c r="E656" s="73">
        <v>0</v>
      </c>
      <c r="F656" s="73">
        <v>0</v>
      </c>
    </row>
    <row r="657" spans="1:6">
      <c r="A657" s="109" t="s">
        <v>42</v>
      </c>
      <c r="B657" s="63">
        <v>90</v>
      </c>
      <c r="C657" s="63">
        <v>500</v>
      </c>
      <c r="D657" s="73">
        <v>0</v>
      </c>
      <c r="E657" s="73">
        <v>0</v>
      </c>
      <c r="F657" s="73">
        <v>0</v>
      </c>
    </row>
    <row r="658" spans="1:6">
      <c r="A658" s="109" t="s">
        <v>43</v>
      </c>
      <c r="B658" s="63">
        <v>90</v>
      </c>
      <c r="C658" s="63">
        <v>500</v>
      </c>
      <c r="D658" s="73">
        <v>0</v>
      </c>
      <c r="E658" s="73">
        <v>0</v>
      </c>
      <c r="F658" s="73">
        <v>0</v>
      </c>
    </row>
    <row r="659" spans="1:6">
      <c r="A659" s="109" t="s">
        <v>48</v>
      </c>
      <c r="B659" s="63">
        <v>0</v>
      </c>
      <c r="C659" s="63">
        <v>5500</v>
      </c>
      <c r="D659" s="73">
        <v>0</v>
      </c>
      <c r="E659" s="73">
        <v>0</v>
      </c>
      <c r="F659" s="73">
        <v>0</v>
      </c>
    </row>
    <row r="660" spans="1:6">
      <c r="A660" s="109" t="s">
        <v>49</v>
      </c>
      <c r="B660" s="63">
        <v>0</v>
      </c>
      <c r="C660" s="63">
        <v>2000</v>
      </c>
      <c r="D660" s="73">
        <v>0</v>
      </c>
      <c r="E660" s="73">
        <v>0</v>
      </c>
      <c r="F660" s="73">
        <v>0</v>
      </c>
    </row>
    <row r="661" spans="1:6">
      <c r="A661" s="109" t="s">
        <v>52</v>
      </c>
      <c r="B661" s="63">
        <v>0</v>
      </c>
      <c r="C661" s="63">
        <v>1000</v>
      </c>
      <c r="D661" s="73">
        <v>0</v>
      </c>
      <c r="E661" s="73">
        <v>0</v>
      </c>
      <c r="F661" s="73">
        <v>0</v>
      </c>
    </row>
    <row r="662" spans="1:6">
      <c r="A662" s="109" t="s">
        <v>53</v>
      </c>
      <c r="B662" s="63">
        <v>0</v>
      </c>
      <c r="C662" s="63">
        <v>1000</v>
      </c>
      <c r="D662" s="73">
        <v>0</v>
      </c>
      <c r="E662" s="73">
        <v>0</v>
      </c>
      <c r="F662" s="73">
        <v>0</v>
      </c>
    </row>
    <row r="663" spans="1:6">
      <c r="A663" s="109" t="s">
        <v>60</v>
      </c>
      <c r="B663" s="63">
        <v>0</v>
      </c>
      <c r="C663" s="63">
        <v>3500</v>
      </c>
      <c r="D663" s="73">
        <v>0</v>
      </c>
      <c r="E663" s="73">
        <v>0</v>
      </c>
      <c r="F663" s="73">
        <v>0</v>
      </c>
    </row>
    <row r="664" spans="1:6">
      <c r="A664" s="109" t="s">
        <v>61</v>
      </c>
      <c r="B664" s="63">
        <v>0</v>
      </c>
      <c r="C664" s="63">
        <v>3500</v>
      </c>
      <c r="D664" s="73">
        <v>0</v>
      </c>
      <c r="E664" s="73">
        <v>0</v>
      </c>
      <c r="F664" s="73">
        <v>0</v>
      </c>
    </row>
    <row r="665" spans="1:6">
      <c r="A665" s="109" t="s">
        <v>64</v>
      </c>
      <c r="B665" s="63">
        <v>2962.88</v>
      </c>
      <c r="C665" s="63">
        <v>500</v>
      </c>
      <c r="D665" s="73">
        <v>0</v>
      </c>
      <c r="E665" s="73">
        <v>0</v>
      </c>
      <c r="F665" s="73">
        <v>0</v>
      </c>
    </row>
    <row r="666" spans="1:6">
      <c r="A666" s="109" t="s">
        <v>65</v>
      </c>
      <c r="B666" s="63">
        <v>0</v>
      </c>
      <c r="C666" s="63">
        <v>500</v>
      </c>
      <c r="D666" s="73">
        <v>0</v>
      </c>
      <c r="E666" s="73">
        <v>0</v>
      </c>
      <c r="F666" s="73">
        <v>0</v>
      </c>
    </row>
    <row r="667" spans="1:6">
      <c r="A667" s="109" t="s">
        <v>146</v>
      </c>
      <c r="B667" s="63">
        <v>0</v>
      </c>
      <c r="C667" s="63">
        <v>500</v>
      </c>
      <c r="D667" s="73">
        <v>0</v>
      </c>
      <c r="E667" s="73">
        <v>0</v>
      </c>
      <c r="F667" s="73">
        <v>0</v>
      </c>
    </row>
    <row r="668" spans="1:6">
      <c r="A668" s="109" t="s">
        <v>80</v>
      </c>
      <c r="B668" s="63">
        <v>2962.88</v>
      </c>
      <c r="C668" s="63">
        <v>0</v>
      </c>
      <c r="D668" s="73">
        <v>0</v>
      </c>
      <c r="E668" s="73">
        <v>0</v>
      </c>
      <c r="F668" s="73">
        <v>0</v>
      </c>
    </row>
    <row r="669" spans="1:6">
      <c r="A669" s="109" t="s">
        <v>82</v>
      </c>
      <c r="B669" s="63">
        <v>2962.88</v>
      </c>
      <c r="C669" s="63">
        <v>0</v>
      </c>
      <c r="D669" s="73">
        <v>0</v>
      </c>
      <c r="E669" s="73">
        <v>0</v>
      </c>
      <c r="F669" s="73">
        <v>0</v>
      </c>
    </row>
    <row r="670" spans="1:6">
      <c r="A670" s="118" t="s">
        <v>122</v>
      </c>
      <c r="B670" s="69">
        <v>140</v>
      </c>
      <c r="C670" s="69">
        <v>0</v>
      </c>
      <c r="D670" s="64">
        <v>0</v>
      </c>
      <c r="E670" s="64">
        <v>0</v>
      </c>
      <c r="F670" s="64">
        <v>0</v>
      </c>
    </row>
    <row r="671" spans="1:6">
      <c r="A671" s="109" t="s">
        <v>123</v>
      </c>
      <c r="B671" s="63">
        <v>140</v>
      </c>
      <c r="C671" s="63">
        <v>0</v>
      </c>
      <c r="D671" s="73">
        <v>0</v>
      </c>
      <c r="E671" s="73">
        <v>0</v>
      </c>
      <c r="F671" s="73">
        <v>0</v>
      </c>
    </row>
    <row r="672" spans="1:6">
      <c r="A672" s="109" t="s">
        <v>124</v>
      </c>
      <c r="B672" s="63">
        <v>140</v>
      </c>
      <c r="C672" s="63">
        <v>0</v>
      </c>
      <c r="D672" s="73">
        <v>0</v>
      </c>
      <c r="E672" s="73">
        <v>0</v>
      </c>
      <c r="F672" s="73">
        <v>0</v>
      </c>
    </row>
    <row r="673" spans="1:6">
      <c r="A673" s="109" t="s">
        <v>125</v>
      </c>
      <c r="B673" s="63">
        <v>140</v>
      </c>
      <c r="C673" s="63">
        <v>0</v>
      </c>
      <c r="D673" s="73">
        <v>0</v>
      </c>
      <c r="E673" s="73">
        <v>0</v>
      </c>
      <c r="F673" s="73">
        <v>0</v>
      </c>
    </row>
    <row r="674" spans="1:6">
      <c r="A674" s="111" t="s">
        <v>157</v>
      </c>
      <c r="B674" s="61">
        <v>0</v>
      </c>
      <c r="C674" s="61">
        <v>0</v>
      </c>
      <c r="D674" s="78">
        <v>0</v>
      </c>
      <c r="E674" s="78">
        <v>0</v>
      </c>
      <c r="F674" s="78">
        <v>0</v>
      </c>
    </row>
    <row r="675" spans="1:6">
      <c r="A675" s="112" t="s">
        <v>173</v>
      </c>
      <c r="B675" s="60">
        <v>0</v>
      </c>
      <c r="C675" s="60">
        <v>0</v>
      </c>
      <c r="D675" s="79">
        <v>0</v>
      </c>
      <c r="E675" s="79">
        <v>0</v>
      </c>
      <c r="F675" s="79">
        <v>0</v>
      </c>
    </row>
    <row r="676" spans="1:6">
      <c r="A676" s="113" t="s">
        <v>40</v>
      </c>
      <c r="B676" s="69">
        <v>0</v>
      </c>
      <c r="C676" s="69">
        <v>0</v>
      </c>
      <c r="D676" s="64">
        <v>0</v>
      </c>
      <c r="E676" s="64">
        <v>0</v>
      </c>
      <c r="F676" s="64">
        <v>0</v>
      </c>
    </row>
    <row r="677" spans="1:6">
      <c r="A677" s="109" t="s">
        <v>48</v>
      </c>
      <c r="B677" s="63">
        <v>0</v>
      </c>
      <c r="C677" s="63">
        <v>0</v>
      </c>
      <c r="D677" s="73">
        <v>0</v>
      </c>
      <c r="E677" s="73">
        <v>0</v>
      </c>
      <c r="F677" s="73">
        <v>0</v>
      </c>
    </row>
    <row r="678" spans="1:6">
      <c r="A678" s="109" t="s">
        <v>49</v>
      </c>
      <c r="B678" s="63">
        <v>0</v>
      </c>
      <c r="C678" s="63">
        <v>0</v>
      </c>
      <c r="D678" s="73">
        <v>0</v>
      </c>
      <c r="E678" s="73">
        <v>0</v>
      </c>
      <c r="F678" s="73">
        <v>0</v>
      </c>
    </row>
    <row r="679" spans="1:6">
      <c r="A679" s="109" t="s">
        <v>52</v>
      </c>
      <c r="B679" s="63">
        <v>0</v>
      </c>
      <c r="C679" s="63">
        <v>0</v>
      </c>
      <c r="D679" s="73">
        <v>0</v>
      </c>
      <c r="E679" s="73">
        <v>0</v>
      </c>
      <c r="F679" s="73">
        <v>0</v>
      </c>
    </row>
    <row r="680" spans="1:6">
      <c r="A680" s="109" t="s">
        <v>53</v>
      </c>
      <c r="B680" s="63">
        <v>0</v>
      </c>
      <c r="C680" s="63">
        <v>0</v>
      </c>
      <c r="D680" s="73">
        <v>0</v>
      </c>
      <c r="E680" s="73">
        <v>0</v>
      </c>
      <c r="F680" s="73">
        <v>0</v>
      </c>
    </row>
    <row r="681" spans="1:6">
      <c r="A681" s="109" t="s">
        <v>60</v>
      </c>
      <c r="B681" s="63">
        <v>0</v>
      </c>
      <c r="C681" s="63">
        <v>0</v>
      </c>
      <c r="D681" s="73">
        <v>0</v>
      </c>
      <c r="E681" s="73">
        <v>0</v>
      </c>
      <c r="F681" s="73">
        <v>0</v>
      </c>
    </row>
    <row r="682" spans="1:6">
      <c r="A682" s="109" t="s">
        <v>61</v>
      </c>
      <c r="B682" s="63">
        <v>0</v>
      </c>
      <c r="C682" s="63">
        <v>0</v>
      </c>
      <c r="D682" s="73">
        <v>0</v>
      </c>
      <c r="E682" s="73">
        <v>0</v>
      </c>
      <c r="F682" s="73">
        <v>0</v>
      </c>
    </row>
    <row r="683" spans="1:6" s="85" customFormat="1" ht="15.75">
      <c r="A683" s="109"/>
      <c r="B683" s="63"/>
      <c r="C683" s="63"/>
      <c r="D683" s="73"/>
      <c r="E683" s="73"/>
      <c r="F683" s="73"/>
    </row>
    <row r="684" spans="1:6" ht="15.75">
      <c r="A684" s="115" t="s">
        <v>184</v>
      </c>
      <c r="B684" s="86">
        <v>25377.119999999999</v>
      </c>
      <c r="C684" s="86">
        <v>40000</v>
      </c>
      <c r="D684" s="86">
        <v>40000</v>
      </c>
      <c r="E684" s="86">
        <v>40000</v>
      </c>
      <c r="F684" s="86">
        <v>40000</v>
      </c>
    </row>
    <row r="685" spans="1:6">
      <c r="A685" s="111" t="s">
        <v>150</v>
      </c>
      <c r="B685" s="61">
        <v>25377.119999999999</v>
      </c>
      <c r="C685" s="61">
        <v>40000</v>
      </c>
      <c r="D685" s="61">
        <v>0</v>
      </c>
      <c r="E685" s="61">
        <v>0</v>
      </c>
      <c r="F685" s="61">
        <v>0</v>
      </c>
    </row>
    <row r="686" spans="1:6">
      <c r="A686" s="112" t="s">
        <v>34</v>
      </c>
      <c r="B686" s="60">
        <v>25377.119999999999</v>
      </c>
      <c r="C686" s="60">
        <v>40000</v>
      </c>
      <c r="D686" s="60">
        <v>0</v>
      </c>
      <c r="E686" s="60">
        <v>0</v>
      </c>
      <c r="F686" s="60">
        <v>0</v>
      </c>
    </row>
    <row r="687" spans="1:6">
      <c r="A687" s="113" t="s">
        <v>127</v>
      </c>
      <c r="B687" s="69">
        <v>25377.119999999999</v>
      </c>
      <c r="C687" s="69">
        <v>40000</v>
      </c>
      <c r="D687" s="64">
        <v>0</v>
      </c>
      <c r="E687" s="64">
        <v>0</v>
      </c>
      <c r="F687" s="64">
        <v>0</v>
      </c>
    </row>
    <row r="688" spans="1:6" s="16" customFormat="1">
      <c r="A688" s="109" t="s">
        <v>139</v>
      </c>
      <c r="B688" s="63">
        <v>25377.119999999999</v>
      </c>
      <c r="C688" s="63">
        <v>40000</v>
      </c>
      <c r="D688" s="73">
        <v>0</v>
      </c>
      <c r="E688" s="73">
        <v>0</v>
      </c>
      <c r="F688" s="73">
        <v>0</v>
      </c>
    </row>
    <row r="689" spans="1:6">
      <c r="A689" s="109" t="s">
        <v>140</v>
      </c>
      <c r="B689" s="63">
        <v>25377.119999999999</v>
      </c>
      <c r="C689" s="63">
        <v>40000</v>
      </c>
      <c r="D689" s="73">
        <v>0</v>
      </c>
      <c r="E689" s="73">
        <v>0</v>
      </c>
      <c r="F689" s="73">
        <v>0</v>
      </c>
    </row>
    <row r="690" spans="1:6">
      <c r="A690" s="109" t="s">
        <v>141</v>
      </c>
      <c r="B690" s="63">
        <v>25377.119999999999</v>
      </c>
      <c r="C690" s="63">
        <v>40000</v>
      </c>
      <c r="D690" s="73">
        <v>0</v>
      </c>
      <c r="E690" s="73">
        <v>0</v>
      </c>
      <c r="F690" s="73">
        <v>0</v>
      </c>
    </row>
    <row r="691" spans="1:6">
      <c r="A691" s="111" t="s">
        <v>201</v>
      </c>
      <c r="B691" s="61">
        <v>0</v>
      </c>
      <c r="C691" s="61">
        <v>0</v>
      </c>
      <c r="D691" s="61">
        <v>40000</v>
      </c>
      <c r="E691" s="61">
        <v>40000</v>
      </c>
      <c r="F691" s="61">
        <v>40000</v>
      </c>
    </row>
    <row r="692" spans="1:6">
      <c r="A692" s="112" t="s">
        <v>34</v>
      </c>
      <c r="B692" s="60">
        <v>0</v>
      </c>
      <c r="C692" s="60">
        <v>0</v>
      </c>
      <c r="D692" s="60">
        <v>40000</v>
      </c>
      <c r="E692" s="60">
        <v>40000</v>
      </c>
      <c r="F692" s="60">
        <v>40000</v>
      </c>
    </row>
    <row r="693" spans="1:6">
      <c r="A693" s="113" t="s">
        <v>127</v>
      </c>
      <c r="B693" s="69">
        <v>0</v>
      </c>
      <c r="C693" s="69">
        <v>0</v>
      </c>
      <c r="D693" s="64">
        <v>40000</v>
      </c>
      <c r="E693" s="64">
        <v>40000</v>
      </c>
      <c r="F693" s="64">
        <v>40000</v>
      </c>
    </row>
    <row r="694" spans="1:6">
      <c r="A694" s="109" t="s">
        <v>139</v>
      </c>
      <c r="B694" s="63">
        <v>0</v>
      </c>
      <c r="C694" s="63">
        <v>0</v>
      </c>
      <c r="D694" s="73">
        <v>40000</v>
      </c>
      <c r="E694" s="73">
        <v>40000</v>
      </c>
      <c r="F694" s="73">
        <v>40000</v>
      </c>
    </row>
    <row r="695" spans="1:6">
      <c r="A695" s="109" t="s">
        <v>140</v>
      </c>
      <c r="B695" s="63">
        <v>0</v>
      </c>
      <c r="C695" s="63">
        <v>0</v>
      </c>
      <c r="D695" s="73">
        <v>40000</v>
      </c>
      <c r="E695" s="73">
        <v>40000</v>
      </c>
      <c r="F695" s="73">
        <v>40000</v>
      </c>
    </row>
    <row r="696" spans="1:6">
      <c r="A696" s="109" t="s">
        <v>141</v>
      </c>
      <c r="B696" s="63">
        <v>0</v>
      </c>
      <c r="C696" s="63">
        <v>0</v>
      </c>
      <c r="D696" s="73">
        <v>40000</v>
      </c>
      <c r="E696" s="73">
        <v>40000</v>
      </c>
      <c r="F696" s="73">
        <v>40000</v>
      </c>
    </row>
    <row r="697" spans="1:6">
      <c r="A697" s="109"/>
      <c r="B697" s="63"/>
      <c r="C697" s="63"/>
      <c r="D697" s="73"/>
      <c r="E697" s="73"/>
      <c r="F697" s="73"/>
    </row>
    <row r="698" spans="1:6" s="16" customFormat="1" ht="15.75">
      <c r="A698" s="115" t="s">
        <v>185</v>
      </c>
      <c r="B698" s="86">
        <v>3291.61</v>
      </c>
      <c r="C698" s="86">
        <v>3200</v>
      </c>
      <c r="D698" s="86">
        <v>3400</v>
      </c>
      <c r="E698" s="86">
        <v>3400</v>
      </c>
      <c r="F698" s="86">
        <v>3400</v>
      </c>
    </row>
    <row r="699" spans="1:6">
      <c r="A699" s="111" t="s">
        <v>162</v>
      </c>
      <c r="B699" s="61">
        <v>0</v>
      </c>
      <c r="C699" s="61">
        <v>200</v>
      </c>
      <c r="D699" s="61">
        <v>0</v>
      </c>
      <c r="E699" s="61">
        <v>0</v>
      </c>
      <c r="F699" s="61">
        <v>0</v>
      </c>
    </row>
    <row r="700" spans="1:6">
      <c r="A700" s="112" t="s">
        <v>173</v>
      </c>
      <c r="B700" s="60">
        <v>0</v>
      </c>
      <c r="C700" s="60">
        <v>200</v>
      </c>
      <c r="D700" s="60">
        <v>0</v>
      </c>
      <c r="E700" s="60">
        <v>0</v>
      </c>
      <c r="F700" s="60">
        <v>0</v>
      </c>
    </row>
    <row r="701" spans="1:6" s="81" customFormat="1" ht="15.75">
      <c r="A701" s="113" t="s">
        <v>40</v>
      </c>
      <c r="B701" s="69">
        <v>0</v>
      </c>
      <c r="C701" s="69">
        <v>200</v>
      </c>
      <c r="D701" s="64">
        <v>0</v>
      </c>
      <c r="E701" s="64">
        <v>0</v>
      </c>
      <c r="F701" s="64">
        <v>0</v>
      </c>
    </row>
    <row r="702" spans="1:6">
      <c r="A702" s="109" t="s">
        <v>48</v>
      </c>
      <c r="B702" s="63">
        <v>0</v>
      </c>
      <c r="C702" s="63">
        <v>200</v>
      </c>
      <c r="D702" s="73">
        <v>0</v>
      </c>
      <c r="E702" s="73">
        <v>0</v>
      </c>
      <c r="F702" s="73">
        <v>0</v>
      </c>
    </row>
    <row r="703" spans="1:6">
      <c r="A703" s="109" t="s">
        <v>55</v>
      </c>
      <c r="B703" s="63">
        <v>0</v>
      </c>
      <c r="C703" s="63">
        <v>200</v>
      </c>
      <c r="D703" s="73">
        <v>0</v>
      </c>
      <c r="E703" s="73">
        <v>0</v>
      </c>
      <c r="F703" s="73">
        <v>0</v>
      </c>
    </row>
    <row r="704" spans="1:6" s="16" customFormat="1">
      <c r="A704" s="109" t="s">
        <v>129</v>
      </c>
      <c r="B704" s="63">
        <v>0</v>
      </c>
      <c r="C704" s="63">
        <v>200</v>
      </c>
      <c r="D704" s="73">
        <v>0</v>
      </c>
      <c r="E704" s="73">
        <v>0</v>
      </c>
      <c r="F704" s="73">
        <v>0</v>
      </c>
    </row>
    <row r="705" spans="1:6">
      <c r="A705" s="111" t="s">
        <v>161</v>
      </c>
      <c r="B705" s="61">
        <v>3291.61</v>
      </c>
      <c r="C705" s="61">
        <v>0</v>
      </c>
      <c r="D705" s="61">
        <v>0</v>
      </c>
      <c r="E705" s="61">
        <v>0</v>
      </c>
      <c r="F705" s="61">
        <v>0</v>
      </c>
    </row>
    <row r="706" spans="1:6">
      <c r="A706" s="112" t="s">
        <v>173</v>
      </c>
      <c r="B706" s="60">
        <v>3291.61</v>
      </c>
      <c r="C706" s="60">
        <v>0</v>
      </c>
      <c r="D706" s="60">
        <v>0</v>
      </c>
      <c r="E706" s="60">
        <v>0</v>
      </c>
      <c r="F706" s="60">
        <v>0</v>
      </c>
    </row>
    <row r="707" spans="1:6">
      <c r="A707" s="113" t="s">
        <v>40</v>
      </c>
      <c r="B707" s="69">
        <v>3291.61</v>
      </c>
      <c r="C707" s="69">
        <v>0</v>
      </c>
      <c r="D707" s="64">
        <v>0</v>
      </c>
      <c r="E707" s="64">
        <v>0</v>
      </c>
      <c r="F707" s="64">
        <v>0</v>
      </c>
    </row>
    <row r="708" spans="1:6">
      <c r="A708" s="109" t="s">
        <v>48</v>
      </c>
      <c r="B708" s="63">
        <v>3291.61</v>
      </c>
      <c r="C708" s="63">
        <v>0</v>
      </c>
      <c r="D708" s="73">
        <v>0</v>
      </c>
      <c r="E708" s="73">
        <v>0</v>
      </c>
      <c r="F708" s="73">
        <v>0</v>
      </c>
    </row>
    <row r="709" spans="1:6">
      <c r="A709" s="109" t="s">
        <v>55</v>
      </c>
      <c r="B709" s="63">
        <v>3291.61</v>
      </c>
      <c r="C709" s="63">
        <v>0</v>
      </c>
      <c r="D709" s="73">
        <v>0</v>
      </c>
      <c r="E709" s="73">
        <v>0</v>
      </c>
      <c r="F709" s="73">
        <v>0</v>
      </c>
    </row>
    <row r="710" spans="1:6">
      <c r="A710" s="109" t="s">
        <v>129</v>
      </c>
      <c r="B710" s="63">
        <v>3291.61</v>
      </c>
      <c r="C710" s="63">
        <v>0</v>
      </c>
      <c r="D710" s="73">
        <v>0</v>
      </c>
      <c r="E710" s="73">
        <v>0</v>
      </c>
      <c r="F710" s="73">
        <v>0</v>
      </c>
    </row>
    <row r="711" spans="1:6" ht="15.75">
      <c r="A711" s="119" t="s">
        <v>181</v>
      </c>
      <c r="B711" s="83">
        <v>0</v>
      </c>
      <c r="C711" s="83">
        <v>3000</v>
      </c>
      <c r="D711" s="83">
        <v>3400</v>
      </c>
      <c r="E711" s="83">
        <v>3400</v>
      </c>
      <c r="F711" s="83">
        <v>3400</v>
      </c>
    </row>
    <row r="712" spans="1:6" ht="15.75">
      <c r="A712" s="122" t="s">
        <v>186</v>
      </c>
      <c r="B712" s="90">
        <v>0</v>
      </c>
      <c r="C712" s="90">
        <v>3000</v>
      </c>
      <c r="D712" s="90">
        <v>3400</v>
      </c>
      <c r="E712" s="90">
        <v>3400</v>
      </c>
      <c r="F712" s="90">
        <v>3400</v>
      </c>
    </row>
    <row r="713" spans="1:6">
      <c r="A713" s="112" t="s">
        <v>173</v>
      </c>
      <c r="B713" s="60">
        <v>0</v>
      </c>
      <c r="C713" s="60">
        <v>3000</v>
      </c>
      <c r="D713" s="60">
        <v>3400</v>
      </c>
      <c r="E713" s="60">
        <v>3400</v>
      </c>
      <c r="F713" s="60">
        <v>3400</v>
      </c>
    </row>
    <row r="714" spans="1:6" s="16" customFormat="1">
      <c r="A714" s="113" t="s">
        <v>40</v>
      </c>
      <c r="B714" s="69">
        <v>0</v>
      </c>
      <c r="C714" s="69">
        <v>3000</v>
      </c>
      <c r="D714" s="64">
        <v>3400</v>
      </c>
      <c r="E714" s="64">
        <v>3400</v>
      </c>
      <c r="F714" s="64">
        <v>3400</v>
      </c>
    </row>
    <row r="715" spans="1:6">
      <c r="A715" s="109" t="s">
        <v>48</v>
      </c>
      <c r="B715" s="63">
        <v>0</v>
      </c>
      <c r="C715" s="63">
        <v>3000</v>
      </c>
      <c r="D715" s="73">
        <v>3400</v>
      </c>
      <c r="E715" s="73">
        <v>3400</v>
      </c>
      <c r="F715" s="73">
        <v>3400</v>
      </c>
    </row>
    <row r="716" spans="1:6">
      <c r="A716" s="109" t="s">
        <v>55</v>
      </c>
      <c r="B716" s="63">
        <v>0</v>
      </c>
      <c r="C716" s="63">
        <v>3000</v>
      </c>
      <c r="D716" s="73">
        <v>3400</v>
      </c>
      <c r="E716" s="73">
        <v>3400</v>
      </c>
      <c r="F716" s="73">
        <v>3400</v>
      </c>
    </row>
    <row r="717" spans="1:6">
      <c r="A717" s="109" t="s">
        <v>129</v>
      </c>
      <c r="B717" s="63">
        <v>0</v>
      </c>
      <c r="C717" s="63">
        <v>3000</v>
      </c>
      <c r="D717" s="73">
        <v>3400</v>
      </c>
      <c r="E717" s="73">
        <v>3400</v>
      </c>
      <c r="F717" s="73">
        <v>3400</v>
      </c>
    </row>
    <row r="718" spans="1:6">
      <c r="A718" s="109"/>
      <c r="B718" s="63"/>
      <c r="C718" s="63"/>
      <c r="D718" s="73"/>
      <c r="E718" s="73"/>
      <c r="F718" s="73"/>
    </row>
    <row r="719" spans="1:6" ht="15.75">
      <c r="A719" s="115" t="s">
        <v>187</v>
      </c>
      <c r="B719" s="86">
        <v>81241.75</v>
      </c>
      <c r="C719" s="86">
        <v>105000</v>
      </c>
      <c r="D719" s="86">
        <v>105000</v>
      </c>
      <c r="E719" s="86">
        <v>105000</v>
      </c>
      <c r="F719" s="86">
        <v>105000</v>
      </c>
    </row>
    <row r="720" spans="1:6">
      <c r="A720" s="111" t="s">
        <v>120</v>
      </c>
      <c r="B720" s="61">
        <v>5569.76</v>
      </c>
      <c r="C720" s="61">
        <v>0</v>
      </c>
      <c r="D720" s="61">
        <v>0</v>
      </c>
      <c r="E720" s="61">
        <v>0</v>
      </c>
      <c r="F720" s="61">
        <v>0</v>
      </c>
    </row>
    <row r="721" spans="1:6">
      <c r="A721" s="113" t="s">
        <v>173</v>
      </c>
      <c r="B721" s="69">
        <v>5569.76</v>
      </c>
      <c r="C721" s="69">
        <v>0</v>
      </c>
      <c r="D721" s="64">
        <v>0</v>
      </c>
      <c r="E721" s="64">
        <v>0</v>
      </c>
      <c r="F721" s="64">
        <v>0</v>
      </c>
    </row>
    <row r="722" spans="1:6">
      <c r="A722" s="113" t="s">
        <v>33</v>
      </c>
      <c r="B722" s="69">
        <v>5569.76</v>
      </c>
      <c r="C722" s="69">
        <v>0</v>
      </c>
      <c r="D722" s="64">
        <v>0</v>
      </c>
      <c r="E722" s="64">
        <v>0</v>
      </c>
      <c r="F722" s="64">
        <v>0</v>
      </c>
    </row>
    <row r="723" spans="1:6">
      <c r="A723" s="109" t="s">
        <v>105</v>
      </c>
      <c r="B723" s="63">
        <v>4094.22</v>
      </c>
      <c r="C723" s="63">
        <v>0</v>
      </c>
      <c r="D723" s="73">
        <v>0</v>
      </c>
      <c r="E723" s="73">
        <v>0</v>
      </c>
      <c r="F723" s="73">
        <v>0</v>
      </c>
    </row>
    <row r="724" spans="1:6">
      <c r="A724" s="109" t="s">
        <v>106</v>
      </c>
      <c r="B724" s="63">
        <v>4094.22</v>
      </c>
      <c r="C724" s="63">
        <v>0</v>
      </c>
      <c r="D724" s="73">
        <v>0</v>
      </c>
      <c r="E724" s="73">
        <v>0</v>
      </c>
      <c r="F724" s="73">
        <v>0</v>
      </c>
    </row>
    <row r="725" spans="1:6">
      <c r="A725" s="109" t="s">
        <v>107</v>
      </c>
      <c r="B725" s="63">
        <v>4094.22</v>
      </c>
      <c r="C725" s="63">
        <v>0</v>
      </c>
      <c r="D725" s="73">
        <v>0</v>
      </c>
      <c r="E725" s="73">
        <v>0</v>
      </c>
      <c r="F725" s="73">
        <v>0</v>
      </c>
    </row>
    <row r="726" spans="1:6">
      <c r="A726" s="109" t="s">
        <v>108</v>
      </c>
      <c r="B726" s="63">
        <v>800</v>
      </c>
      <c r="C726" s="63">
        <v>0</v>
      </c>
      <c r="D726" s="73">
        <v>0</v>
      </c>
      <c r="E726" s="73">
        <v>0</v>
      </c>
      <c r="F726" s="73">
        <v>0</v>
      </c>
    </row>
    <row r="727" spans="1:6">
      <c r="A727" s="109" t="s">
        <v>109</v>
      </c>
      <c r="B727" s="63">
        <v>800</v>
      </c>
      <c r="C727" s="63">
        <v>0</v>
      </c>
      <c r="D727" s="73">
        <v>0</v>
      </c>
      <c r="E727" s="73">
        <v>0</v>
      </c>
      <c r="F727" s="73">
        <v>0</v>
      </c>
    </row>
    <row r="728" spans="1:6">
      <c r="A728" s="109" t="s">
        <v>110</v>
      </c>
      <c r="B728" s="63">
        <v>300</v>
      </c>
      <c r="C728" s="63">
        <v>0</v>
      </c>
      <c r="D728" s="73">
        <v>0</v>
      </c>
      <c r="E728" s="73">
        <v>0</v>
      </c>
      <c r="F728" s="73">
        <v>0</v>
      </c>
    </row>
    <row r="729" spans="1:6">
      <c r="A729" s="109" t="s">
        <v>111</v>
      </c>
      <c r="B729" s="63">
        <v>200</v>
      </c>
      <c r="C729" s="63">
        <v>0</v>
      </c>
      <c r="D729" s="73">
        <v>0</v>
      </c>
      <c r="E729" s="73">
        <v>0</v>
      </c>
      <c r="F729" s="73">
        <v>0</v>
      </c>
    </row>
    <row r="730" spans="1:6">
      <c r="A730" s="109" t="s">
        <v>113</v>
      </c>
      <c r="B730" s="63">
        <v>300</v>
      </c>
      <c r="C730" s="63">
        <v>0</v>
      </c>
      <c r="D730" s="73">
        <v>0</v>
      </c>
      <c r="E730" s="73">
        <v>0</v>
      </c>
      <c r="F730" s="73">
        <v>0</v>
      </c>
    </row>
    <row r="731" spans="1:6">
      <c r="A731" s="109" t="s">
        <v>114</v>
      </c>
      <c r="B731" s="63">
        <v>675.54</v>
      </c>
      <c r="C731" s="63">
        <v>0</v>
      </c>
      <c r="D731" s="73">
        <v>0</v>
      </c>
      <c r="E731" s="73">
        <v>0</v>
      </c>
      <c r="F731" s="73">
        <v>0</v>
      </c>
    </row>
    <row r="732" spans="1:6">
      <c r="A732" s="109" t="s">
        <v>115</v>
      </c>
      <c r="B732" s="63">
        <v>675.54</v>
      </c>
      <c r="C732" s="63">
        <v>0</v>
      </c>
      <c r="D732" s="73">
        <v>0</v>
      </c>
      <c r="E732" s="73">
        <v>0</v>
      </c>
      <c r="F732" s="73">
        <v>0</v>
      </c>
    </row>
    <row r="733" spans="1:6">
      <c r="A733" s="109" t="s">
        <v>116</v>
      </c>
      <c r="B733" s="63">
        <v>675.54</v>
      </c>
      <c r="C733" s="63">
        <v>0</v>
      </c>
      <c r="D733" s="73">
        <v>0</v>
      </c>
      <c r="E733" s="73">
        <v>0</v>
      </c>
      <c r="F733" s="73">
        <v>0</v>
      </c>
    </row>
    <row r="734" spans="1:6" ht="15.75">
      <c r="A734" s="111" t="s">
        <v>150</v>
      </c>
      <c r="B734" s="90">
        <v>75671.990000000005</v>
      </c>
      <c r="C734" s="90">
        <v>105000</v>
      </c>
      <c r="D734" s="90">
        <v>0</v>
      </c>
      <c r="E734" s="90">
        <v>0</v>
      </c>
      <c r="F734" s="90">
        <v>0</v>
      </c>
    </row>
    <row r="735" spans="1:6">
      <c r="A735" s="121" t="s">
        <v>173</v>
      </c>
      <c r="B735" s="47">
        <v>75671.990000000005</v>
      </c>
      <c r="C735" s="47">
        <v>105000</v>
      </c>
      <c r="D735" s="47">
        <v>0</v>
      </c>
      <c r="E735" s="47">
        <v>0</v>
      </c>
      <c r="F735" s="47">
        <v>0</v>
      </c>
    </row>
    <row r="736" spans="1:6">
      <c r="A736" s="113" t="s">
        <v>40</v>
      </c>
      <c r="B736" s="69">
        <v>75671.990000000005</v>
      </c>
      <c r="C736" s="69">
        <v>105000</v>
      </c>
      <c r="D736" s="64">
        <v>0</v>
      </c>
      <c r="E736" s="64">
        <v>0</v>
      </c>
      <c r="F736" s="64">
        <v>0</v>
      </c>
    </row>
    <row r="737" spans="1:6">
      <c r="A737" s="109" t="s">
        <v>48</v>
      </c>
      <c r="B737" s="63">
        <v>75671.990000000005</v>
      </c>
      <c r="C737" s="63">
        <v>105000</v>
      </c>
      <c r="D737" s="73">
        <v>0</v>
      </c>
      <c r="E737" s="73">
        <v>0</v>
      </c>
      <c r="F737" s="73">
        <v>0</v>
      </c>
    </row>
    <row r="738" spans="1:6">
      <c r="A738" s="109" t="s">
        <v>55</v>
      </c>
      <c r="B738" s="63">
        <v>75671.990000000005</v>
      </c>
      <c r="C738" s="63">
        <v>105000</v>
      </c>
      <c r="D738" s="73">
        <v>0</v>
      </c>
      <c r="E738" s="73">
        <v>0</v>
      </c>
      <c r="F738" s="73">
        <v>0</v>
      </c>
    </row>
    <row r="739" spans="1:6">
      <c r="A739" s="109" t="s">
        <v>129</v>
      </c>
      <c r="B739" s="63">
        <v>75671.990000000005</v>
      </c>
      <c r="C739" s="63">
        <v>105000</v>
      </c>
      <c r="D739" s="73">
        <v>0</v>
      </c>
      <c r="E739" s="73">
        <v>0</v>
      </c>
      <c r="F739" s="73">
        <v>0</v>
      </c>
    </row>
    <row r="740" spans="1:6" ht="15.75">
      <c r="A740" s="111" t="s">
        <v>201</v>
      </c>
      <c r="B740" s="90">
        <v>0</v>
      </c>
      <c r="C740" s="90">
        <v>0</v>
      </c>
      <c r="D740" s="90">
        <v>105000</v>
      </c>
      <c r="E740" s="90">
        <v>105000</v>
      </c>
      <c r="F740" s="90">
        <v>105000</v>
      </c>
    </row>
    <row r="741" spans="1:6">
      <c r="A741" s="112" t="s">
        <v>173</v>
      </c>
      <c r="B741" s="60">
        <v>0</v>
      </c>
      <c r="C741" s="60">
        <v>0</v>
      </c>
      <c r="D741" s="60">
        <v>105000</v>
      </c>
      <c r="E741" s="60">
        <v>105000</v>
      </c>
      <c r="F741" s="60">
        <v>105000</v>
      </c>
    </row>
    <row r="742" spans="1:6">
      <c r="A742" s="113" t="s">
        <v>40</v>
      </c>
      <c r="B742" s="69">
        <v>0</v>
      </c>
      <c r="C742" s="69">
        <v>0</v>
      </c>
      <c r="D742" s="64">
        <v>105000</v>
      </c>
      <c r="E742" s="64">
        <v>105000</v>
      </c>
      <c r="F742" s="64">
        <v>105000</v>
      </c>
    </row>
    <row r="743" spans="1:6">
      <c r="A743" s="109" t="s">
        <v>48</v>
      </c>
      <c r="B743" s="63">
        <v>0</v>
      </c>
      <c r="C743" s="63">
        <v>0</v>
      </c>
      <c r="D743" s="73">
        <v>105000</v>
      </c>
      <c r="E743" s="73">
        <v>105000</v>
      </c>
      <c r="F743" s="73">
        <v>105000</v>
      </c>
    </row>
    <row r="744" spans="1:6">
      <c r="A744" s="109" t="s">
        <v>55</v>
      </c>
      <c r="B744" s="63">
        <v>0</v>
      </c>
      <c r="C744" s="63">
        <v>0</v>
      </c>
      <c r="D744" s="73">
        <v>105000</v>
      </c>
      <c r="E744" s="73">
        <v>105000</v>
      </c>
      <c r="F744" s="73">
        <v>105000</v>
      </c>
    </row>
    <row r="745" spans="1:6">
      <c r="A745" s="109" t="s">
        <v>129</v>
      </c>
      <c r="B745" s="63">
        <v>0</v>
      </c>
      <c r="C745" s="63">
        <v>0</v>
      </c>
      <c r="D745" s="73">
        <v>105000</v>
      </c>
      <c r="E745" s="73">
        <v>105000</v>
      </c>
      <c r="F745" s="73">
        <v>105000</v>
      </c>
    </row>
    <row r="746" spans="1:6">
      <c r="A746" s="109"/>
      <c r="B746" s="63"/>
      <c r="C746" s="63"/>
      <c r="D746" s="73"/>
      <c r="E746" s="73"/>
      <c r="F746" s="73"/>
    </row>
    <row r="747" spans="1:6" ht="15.75">
      <c r="A747" s="120" t="s">
        <v>188</v>
      </c>
      <c r="B747" s="86">
        <v>30000</v>
      </c>
      <c r="C747" s="86">
        <v>30000</v>
      </c>
      <c r="D747" s="86">
        <v>30000</v>
      </c>
      <c r="E747" s="86">
        <v>30000</v>
      </c>
      <c r="F747" s="86">
        <v>30000</v>
      </c>
    </row>
    <row r="748" spans="1:6">
      <c r="A748" s="110" t="s">
        <v>189</v>
      </c>
      <c r="B748" s="71">
        <v>30000</v>
      </c>
      <c r="C748" s="71">
        <v>30000</v>
      </c>
      <c r="D748" s="71">
        <v>0</v>
      </c>
      <c r="E748" s="71">
        <v>0</v>
      </c>
      <c r="F748" s="71">
        <v>0</v>
      </c>
    </row>
    <row r="749" spans="1:6">
      <c r="A749" s="111" t="s">
        <v>148</v>
      </c>
      <c r="B749" s="61">
        <v>30000</v>
      </c>
      <c r="C749" s="61">
        <v>30000</v>
      </c>
      <c r="D749" s="61">
        <v>0</v>
      </c>
      <c r="E749" s="61">
        <v>0</v>
      </c>
      <c r="F749" s="61">
        <v>0</v>
      </c>
    </row>
    <row r="750" spans="1:6">
      <c r="A750" s="112" t="s">
        <v>34</v>
      </c>
      <c r="B750" s="60">
        <v>30000</v>
      </c>
      <c r="C750" s="60">
        <v>30000</v>
      </c>
      <c r="D750" s="60">
        <v>0</v>
      </c>
      <c r="E750" s="60">
        <v>0</v>
      </c>
      <c r="F750" s="60">
        <v>0</v>
      </c>
    </row>
    <row r="751" spans="1:6">
      <c r="A751" s="113" t="s">
        <v>127</v>
      </c>
      <c r="B751" s="69">
        <v>30000</v>
      </c>
      <c r="C751" s="69">
        <v>30000</v>
      </c>
      <c r="D751" s="64">
        <v>0</v>
      </c>
      <c r="E751" s="64">
        <v>0</v>
      </c>
      <c r="F751" s="64">
        <v>0</v>
      </c>
    </row>
    <row r="752" spans="1:6">
      <c r="A752" s="113" t="s">
        <v>128</v>
      </c>
      <c r="B752" s="69">
        <v>27777.29</v>
      </c>
      <c r="C752" s="69">
        <v>28000</v>
      </c>
      <c r="D752" s="64">
        <v>0</v>
      </c>
      <c r="E752" s="64">
        <v>0</v>
      </c>
      <c r="F752" s="64">
        <v>0</v>
      </c>
    </row>
    <row r="753" spans="1:6">
      <c r="A753" s="109" t="s">
        <v>136</v>
      </c>
      <c r="B753" s="63">
        <v>8187.49</v>
      </c>
      <c r="C753" s="63">
        <v>20000</v>
      </c>
      <c r="D753" s="64">
        <v>0</v>
      </c>
      <c r="E753" s="64">
        <v>0</v>
      </c>
      <c r="F753" s="64">
        <v>0</v>
      </c>
    </row>
    <row r="754" spans="1:6">
      <c r="A754" s="109" t="s">
        <v>137</v>
      </c>
      <c r="B754" s="63">
        <v>4956.25</v>
      </c>
      <c r="C754" s="63">
        <v>10000</v>
      </c>
      <c r="D754" s="64">
        <v>0</v>
      </c>
      <c r="E754" s="64">
        <v>0</v>
      </c>
      <c r="F754" s="64">
        <v>0</v>
      </c>
    </row>
    <row r="755" spans="1:6">
      <c r="A755" s="109" t="s">
        <v>138</v>
      </c>
      <c r="B755" s="63">
        <v>3231.24</v>
      </c>
      <c r="C755" s="63">
        <v>10000</v>
      </c>
      <c r="D755" s="64">
        <v>0</v>
      </c>
      <c r="E755" s="64">
        <v>0</v>
      </c>
      <c r="F755" s="64">
        <v>0</v>
      </c>
    </row>
    <row r="756" spans="1:6">
      <c r="A756" s="109" t="s">
        <v>145</v>
      </c>
      <c r="B756" s="63">
        <v>4806.93</v>
      </c>
      <c r="C756" s="63">
        <v>4000</v>
      </c>
      <c r="D756" s="64">
        <v>0</v>
      </c>
      <c r="E756" s="64">
        <v>0</v>
      </c>
      <c r="F756" s="64">
        <v>0</v>
      </c>
    </row>
    <row r="757" spans="1:6">
      <c r="A757" s="109" t="s">
        <v>147</v>
      </c>
      <c r="B757" s="63">
        <v>4806.93</v>
      </c>
      <c r="C757" s="63">
        <v>4000</v>
      </c>
      <c r="D757" s="64">
        <v>0</v>
      </c>
      <c r="E757" s="64">
        <v>0</v>
      </c>
      <c r="F757" s="64">
        <v>0</v>
      </c>
    </row>
    <row r="758" spans="1:6">
      <c r="A758" s="109" t="s">
        <v>163</v>
      </c>
      <c r="B758" s="63">
        <v>5376.24</v>
      </c>
      <c r="C758" s="63">
        <v>4000</v>
      </c>
      <c r="D758" s="64">
        <v>0</v>
      </c>
      <c r="E758" s="64">
        <v>0</v>
      </c>
      <c r="F758" s="64">
        <v>0</v>
      </c>
    </row>
    <row r="759" spans="1:6">
      <c r="A759" s="109" t="s">
        <v>164</v>
      </c>
      <c r="B759" s="63">
        <v>5376.24</v>
      </c>
      <c r="C759" s="63">
        <v>4000</v>
      </c>
      <c r="D759" s="64">
        <v>0</v>
      </c>
      <c r="E759" s="64">
        <v>0</v>
      </c>
      <c r="F759" s="64">
        <v>0</v>
      </c>
    </row>
    <row r="760" spans="1:6">
      <c r="A760" s="109" t="s">
        <v>155</v>
      </c>
      <c r="B760" s="63">
        <v>9406.6299999999992</v>
      </c>
      <c r="C760" s="63">
        <v>0</v>
      </c>
      <c r="D760" s="73">
        <v>0</v>
      </c>
      <c r="E760" s="73">
        <v>0</v>
      </c>
      <c r="F760" s="73">
        <v>0</v>
      </c>
    </row>
    <row r="761" spans="1:6">
      <c r="A761" s="109" t="s">
        <v>199</v>
      </c>
      <c r="B761" s="63">
        <v>9406.6299999999992</v>
      </c>
      <c r="C761" s="63">
        <v>0</v>
      </c>
      <c r="D761" s="73">
        <v>0</v>
      </c>
      <c r="E761" s="73">
        <v>0</v>
      </c>
      <c r="F761" s="73">
        <v>0</v>
      </c>
    </row>
    <row r="762" spans="1:6">
      <c r="A762" s="113" t="s">
        <v>139</v>
      </c>
      <c r="B762" s="69">
        <v>2222.71</v>
      </c>
      <c r="C762" s="69">
        <v>2000</v>
      </c>
      <c r="D762" s="64">
        <v>0</v>
      </c>
      <c r="E762" s="64">
        <v>0</v>
      </c>
      <c r="F762" s="64">
        <v>0</v>
      </c>
    </row>
    <row r="763" spans="1:6">
      <c r="A763" s="109" t="s">
        <v>140</v>
      </c>
      <c r="B763" s="63">
        <v>2222.71</v>
      </c>
      <c r="C763" s="63">
        <v>2000</v>
      </c>
      <c r="D763" s="73">
        <v>0</v>
      </c>
      <c r="E763" s="73">
        <v>0</v>
      </c>
      <c r="F763" s="73">
        <v>0</v>
      </c>
    </row>
    <row r="764" spans="1:6">
      <c r="A764" s="109" t="s">
        <v>141</v>
      </c>
      <c r="B764" s="82">
        <v>2222.71</v>
      </c>
      <c r="C764" s="82">
        <v>2000</v>
      </c>
      <c r="D764" s="73">
        <v>0</v>
      </c>
      <c r="E764" s="73">
        <v>0</v>
      </c>
      <c r="F764" s="73">
        <v>0</v>
      </c>
    </row>
    <row r="765" spans="1:6" ht="15.75">
      <c r="A765" s="123" t="s">
        <v>169</v>
      </c>
      <c r="B765" s="87">
        <v>0</v>
      </c>
      <c r="C765" s="87">
        <v>0</v>
      </c>
      <c r="D765" s="88">
        <f>D766</f>
        <v>30000</v>
      </c>
      <c r="E765" s="88">
        <f t="shared" ref="E765:F766" si="130">E766</f>
        <v>30000</v>
      </c>
      <c r="F765" s="88">
        <f t="shared" si="130"/>
        <v>30000</v>
      </c>
    </row>
    <row r="766" spans="1:6">
      <c r="A766" s="112" t="s">
        <v>34</v>
      </c>
      <c r="B766" s="89">
        <v>0</v>
      </c>
      <c r="C766" s="89">
        <v>0</v>
      </c>
      <c r="D766" s="60">
        <f>D767</f>
        <v>30000</v>
      </c>
      <c r="E766" s="60">
        <f t="shared" si="130"/>
        <v>30000</v>
      </c>
      <c r="F766" s="60">
        <f t="shared" si="130"/>
        <v>30000</v>
      </c>
    </row>
    <row r="767" spans="1:6">
      <c r="A767" s="113" t="s">
        <v>127</v>
      </c>
      <c r="B767" s="69">
        <v>0</v>
      </c>
      <c r="C767" s="69">
        <v>0</v>
      </c>
      <c r="D767" s="64">
        <f>SUM(D768+D778)</f>
        <v>30000</v>
      </c>
      <c r="E767" s="64">
        <f t="shared" ref="E767:F767" si="131">SUM(E768+E778)</f>
        <v>30000</v>
      </c>
      <c r="F767" s="64">
        <f t="shared" si="131"/>
        <v>30000</v>
      </c>
    </row>
    <row r="768" spans="1:6">
      <c r="A768" s="113" t="s">
        <v>128</v>
      </c>
      <c r="B768" s="69">
        <v>0</v>
      </c>
      <c r="C768" s="69">
        <v>0</v>
      </c>
      <c r="D768" s="64">
        <f>SUM(D769+D772+D774)</f>
        <v>28000</v>
      </c>
      <c r="E768" s="64">
        <f t="shared" ref="E768:F768" si="132">SUM(E769+E772+E774)</f>
        <v>28000</v>
      </c>
      <c r="F768" s="64">
        <f t="shared" si="132"/>
        <v>28000</v>
      </c>
    </row>
    <row r="769" spans="1:6">
      <c r="A769" s="109" t="s">
        <v>136</v>
      </c>
      <c r="B769" s="63">
        <v>0</v>
      </c>
      <c r="C769" s="63">
        <v>0</v>
      </c>
      <c r="D769" s="73">
        <f>SUM(D770:D771)</f>
        <v>16000</v>
      </c>
      <c r="E769" s="73">
        <f t="shared" ref="E769:F769" si="133">SUM(E770:E771)</f>
        <v>16000</v>
      </c>
      <c r="F769" s="73">
        <f t="shared" si="133"/>
        <v>16000</v>
      </c>
    </row>
    <row r="770" spans="1:6">
      <c r="A770" s="109" t="s">
        <v>137</v>
      </c>
      <c r="B770" s="63">
        <v>0</v>
      </c>
      <c r="C770" s="63">
        <v>0</v>
      </c>
      <c r="D770" s="73">
        <v>8000</v>
      </c>
      <c r="E770" s="73">
        <v>8000</v>
      </c>
      <c r="F770" s="73">
        <v>8000</v>
      </c>
    </row>
    <row r="771" spans="1:6">
      <c r="A771" s="109" t="s">
        <v>138</v>
      </c>
      <c r="B771" s="63">
        <v>0</v>
      </c>
      <c r="C771" s="63">
        <v>0</v>
      </c>
      <c r="D771" s="73">
        <v>8000</v>
      </c>
      <c r="E771" s="73">
        <v>8000</v>
      </c>
      <c r="F771" s="73">
        <v>8000</v>
      </c>
    </row>
    <row r="772" spans="1:6">
      <c r="A772" s="109" t="s">
        <v>145</v>
      </c>
      <c r="B772" s="63">
        <v>0</v>
      </c>
      <c r="C772" s="63">
        <v>0</v>
      </c>
      <c r="D772" s="73">
        <v>8000</v>
      </c>
      <c r="E772" s="73">
        <v>8000</v>
      </c>
      <c r="F772" s="73">
        <v>8000</v>
      </c>
    </row>
    <row r="773" spans="1:6">
      <c r="A773" s="109" t="s">
        <v>147</v>
      </c>
      <c r="B773" s="63">
        <v>0</v>
      </c>
      <c r="C773" s="63">
        <v>0</v>
      </c>
      <c r="D773" s="73">
        <v>8000</v>
      </c>
      <c r="E773" s="73">
        <v>8000</v>
      </c>
      <c r="F773" s="73">
        <v>8000</v>
      </c>
    </row>
    <row r="774" spans="1:6">
      <c r="A774" s="109" t="s">
        <v>163</v>
      </c>
      <c r="B774" s="63">
        <v>0</v>
      </c>
      <c r="C774" s="63">
        <v>0</v>
      </c>
      <c r="D774" s="73">
        <v>4000</v>
      </c>
      <c r="E774" s="73">
        <v>4000</v>
      </c>
      <c r="F774" s="73">
        <v>4000</v>
      </c>
    </row>
    <row r="775" spans="1:6">
      <c r="A775" s="109" t="s">
        <v>164</v>
      </c>
      <c r="B775" s="63">
        <v>0</v>
      </c>
      <c r="C775" s="63">
        <v>0</v>
      </c>
      <c r="D775" s="73">
        <v>4000</v>
      </c>
      <c r="E775" s="73">
        <v>4000</v>
      </c>
      <c r="F775" s="73">
        <v>4000</v>
      </c>
    </row>
    <row r="776" spans="1:6">
      <c r="A776" s="109" t="s">
        <v>155</v>
      </c>
      <c r="B776" s="63">
        <v>0</v>
      </c>
      <c r="C776" s="63">
        <v>0</v>
      </c>
      <c r="D776" s="73">
        <v>0</v>
      </c>
      <c r="E776" s="73">
        <v>0</v>
      </c>
      <c r="F776" s="73">
        <v>0</v>
      </c>
    </row>
    <row r="777" spans="1:6">
      <c r="A777" s="109" t="s">
        <v>199</v>
      </c>
      <c r="B777" s="63">
        <v>0</v>
      </c>
      <c r="C777" s="63">
        <v>0</v>
      </c>
      <c r="D777" s="73">
        <v>0</v>
      </c>
      <c r="E777" s="73">
        <v>0</v>
      </c>
      <c r="F777" s="73">
        <v>0</v>
      </c>
    </row>
    <row r="778" spans="1:6">
      <c r="A778" s="113" t="s">
        <v>139</v>
      </c>
      <c r="B778" s="69">
        <v>0</v>
      </c>
      <c r="C778" s="69">
        <v>0</v>
      </c>
      <c r="D778" s="64">
        <v>2000</v>
      </c>
      <c r="E778" s="64">
        <v>2000</v>
      </c>
      <c r="F778" s="64">
        <v>2000</v>
      </c>
    </row>
    <row r="779" spans="1:6">
      <c r="A779" s="109" t="s">
        <v>140</v>
      </c>
      <c r="B779" s="63">
        <v>0</v>
      </c>
      <c r="C779" s="63">
        <v>0</v>
      </c>
      <c r="D779" s="73">
        <v>2000</v>
      </c>
      <c r="E779" s="73">
        <v>2000</v>
      </c>
      <c r="F779" s="73">
        <v>2000</v>
      </c>
    </row>
    <row r="780" spans="1:6">
      <c r="A780" s="109" t="s">
        <v>141</v>
      </c>
      <c r="B780" s="63">
        <v>0</v>
      </c>
      <c r="C780" s="63">
        <v>0</v>
      </c>
      <c r="D780" s="73">
        <v>2000</v>
      </c>
      <c r="E780" s="73">
        <v>2000</v>
      </c>
      <c r="F780" s="73">
        <v>2000</v>
      </c>
    </row>
  </sheetData>
  <mergeCells count="2">
    <mergeCell ref="A1:F1"/>
    <mergeCell ref="A2:F2"/>
  </mergeCells>
  <pageMargins left="0.25" right="0.25" top="0.75" bottom="0.75" header="0.3" footer="0.3"/>
  <pageSetup paperSize="9" scale="7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Uvod</vt:lpstr>
      <vt:lpstr>SAŽETAK</vt:lpstr>
      <vt:lpstr>Račun prihoda i rashoda</vt:lpstr>
      <vt:lpstr>Prihodi i rashodi po izvorima</vt:lpstr>
      <vt:lpstr>Rashodi prema funkcijskoj kl</vt:lpstr>
      <vt:lpstr>Račun financiranja po izvorima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2026-09-30T06:30:13Z</cp:lastPrinted>
  <dcterms:created xsi:type="dcterms:W3CDTF">2022-08-12T12:51:27Z</dcterms:created>
  <dcterms:modified xsi:type="dcterms:W3CDTF">2026-09-30T06:34:34Z</dcterms:modified>
</cp:coreProperties>
</file>